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8640" firstSheet="3" activeTab="4"/>
  </bookViews>
  <sheets>
    <sheet name="ОпТ" sheetId="1" state="veryHidden" r:id="rId1"/>
    <sheet name="ОпФ" sheetId="2" state="veryHidden" r:id="rId2"/>
    <sheet name="СодФ" sheetId="3" state="veryHidden" r:id="rId3"/>
    <sheet name="Баланс ф1" sheetId="4" r:id="rId4"/>
    <sheet name="Баланс ф2" sheetId="5" r:id="rId5"/>
  </sheets>
  <externalReferences>
    <externalReference r:id="rId8"/>
  </externalReferences>
  <definedNames>
    <definedName name="Cross">'СодФ'!$C$33:$C$47</definedName>
    <definedName name="CrossR">'СодФ'!$D$33:$D$47</definedName>
    <definedName name="год_отчетности">'ОпТ'!$C$5</definedName>
    <definedName name="дата_начала">'ОпТ'!$C$7</definedName>
    <definedName name="дата_отчетности">'ОпТ'!$C$6</definedName>
    <definedName name="ИМНС">'ОпТ'!$G$2</definedName>
    <definedName name="ИМНСЛОКАЛ">'ОпТ'!$G$4</definedName>
    <definedName name="ИМНСРЕКВ">'ОпТ'!$G$3</definedName>
    <definedName name="имя_таблицы">'ОпТ'!$B$2</definedName>
    <definedName name="имя_формы">'ОпТ'!$B$3</definedName>
    <definedName name="КонПериодОтч">'ОпТ'!$B$7</definedName>
    <definedName name="НАИМИМНС">'ОпТ'!$G$5</definedName>
    <definedName name="НАИМИМНСЛОКАЛ">'ОпТ'!$G$7</definedName>
    <definedName name="НАИМИМНСРЕКВ">'ОпТ'!$G$6</definedName>
    <definedName name="НачПериодОтч">'ОпТ'!$C$7</definedName>
    <definedName name="номер_отчетности">'ОпТ'!$C$8</definedName>
    <definedName name="ОКЕИ">'Баланс ф1'!$AM$15</definedName>
    <definedName name="отчетный_период">'ОпТ'!$C$4</definedName>
    <definedName name="П000010002903">'Баланс ф2'!$AG$32</definedName>
    <definedName name="П000010002904">'Баланс ф2'!$AP$32</definedName>
    <definedName name="П000010003003">'Баланс ф2'!$AG$33</definedName>
    <definedName name="П000010003004">'Баланс ф2'!$AP$33</definedName>
    <definedName name="П000010004003">'Баланс ф2'!$AG$34</definedName>
    <definedName name="П000010004004">'Баланс ф2'!$AP$34</definedName>
    <definedName name="П000010005003">'Баланс ф2'!$AG$35</definedName>
    <definedName name="П000010005004">'Баланс ф2'!$AP$35</definedName>
    <definedName name="П000010011003">'Баланс ф1'!$AG$24</definedName>
    <definedName name="П000010011004">'Баланс ф1'!$AP$24</definedName>
    <definedName name="П000010012003">'Баланс ф1'!$AG$26</definedName>
    <definedName name="П000010012004">'Баланс ф1'!$AP$26</definedName>
    <definedName name="П000010013003">'Баланс ф1'!$AG$27</definedName>
    <definedName name="П000010013004">'Баланс ф1'!$AP$27</definedName>
    <definedName name="П000010013503">'Баланс ф1'!$AG$28</definedName>
    <definedName name="П000010013504">'Баланс ф1'!$AP$28</definedName>
    <definedName name="П000010014003">'Баланс ф1'!$AG$29</definedName>
    <definedName name="П000010014004">'Баланс ф1'!$AP$29</definedName>
    <definedName name="П000010014503">'Баланс ф1'!$AG$30</definedName>
    <definedName name="П000010014504">'Баланс ф1'!$AP$30</definedName>
    <definedName name="П000010015003">'Баланс ф1'!$AG$31</definedName>
    <definedName name="П000010015004">'Баланс ф1'!$AP$31</definedName>
    <definedName name="П000010015101_">'Баланс ф1'!$A$32</definedName>
    <definedName name="П000010015103_">'Баланс ф1'!$AG$32</definedName>
    <definedName name="П000010015104_">'Баланс ф1'!$AP$32</definedName>
    <definedName name="П000010019003">'Баланс ф1'!$AG$33</definedName>
    <definedName name="П000010019004">'Баланс ф1'!$AP$33</definedName>
    <definedName name="П000020021003">'Баланс ф1'!$AG$34</definedName>
    <definedName name="П000020021004">'Баланс ф1'!$AP$34</definedName>
    <definedName name="П000020021103">'Баланс ф1'!$AG$36</definedName>
    <definedName name="П000020021104">'Баланс ф1'!$AP$36</definedName>
    <definedName name="П000020021203">'Баланс ф1'!$AG$38</definedName>
    <definedName name="П000020021204">'Баланс ф1'!$AP$38</definedName>
    <definedName name="П000020021303">'Баланс ф1'!$AG$39</definedName>
    <definedName name="П000020021304">'Баланс ф1'!$AP$39</definedName>
    <definedName name="П000020021403">'Баланс ф1'!$AG$40</definedName>
    <definedName name="П000020021404">'Баланс ф1'!$AP$40</definedName>
    <definedName name="П000020021503">'Баланс ф1'!$AG$41</definedName>
    <definedName name="П000020021504">'Баланс ф1'!$AP$41</definedName>
    <definedName name="П000020021603">'Баланс ф1'!$AG$42</definedName>
    <definedName name="П000020021604">'Баланс ф1'!$AP$42</definedName>
    <definedName name="П000020021703">'Баланс ф1'!$AG$43</definedName>
    <definedName name="П000020021704">'Баланс ф1'!$AP$43</definedName>
    <definedName name="П000020021801_">'Баланс ф1'!$A$44</definedName>
    <definedName name="П000020021803_">'Баланс ф1'!$AG$44</definedName>
    <definedName name="П000020021804_">'Баланс ф1'!$AP$44</definedName>
    <definedName name="П000020022003">'Баланс ф1'!$AG$45</definedName>
    <definedName name="П000020022004">'Баланс ф1'!$AP$45</definedName>
    <definedName name="П000020023003">'Баланс ф1'!$AG$47</definedName>
    <definedName name="П000020023004">'Баланс ф1'!$AP$47</definedName>
    <definedName name="П000020023103">'Баланс ф1'!$AG$50</definedName>
    <definedName name="П000020023104">'Баланс ф1'!$AP$50</definedName>
    <definedName name="П000020024003">'Баланс ф1'!$AG$51</definedName>
    <definedName name="П000020024004">'Баланс ф1'!$AP$51</definedName>
    <definedName name="П000020024103">'Баланс ф1'!$AG$54</definedName>
    <definedName name="П000020024104">'Баланс ф1'!$AP$54</definedName>
    <definedName name="П000020025003">'Баланс ф1'!$AG$55</definedName>
    <definedName name="П000020025004">'Баланс ф1'!$AP$55</definedName>
    <definedName name="П000020026003">'Баланс ф1'!$AG$56</definedName>
    <definedName name="П000020026004">'Баланс ф1'!$AP$56</definedName>
    <definedName name="П000020027003">'Баланс ф1'!$AG$57</definedName>
    <definedName name="П000020027004">'Баланс ф1'!$AP$57</definedName>
    <definedName name="П000020027101_">'Баланс ф1'!$A$58</definedName>
    <definedName name="П000020027103_">'Баланс ф1'!$AG$58</definedName>
    <definedName name="П000020027104_">'Баланс ф1'!$AP$58</definedName>
    <definedName name="П000020029003">'Баланс ф1'!$AG$59</definedName>
    <definedName name="П000020029004">'Баланс ф1'!$AP$59</definedName>
    <definedName name="П000020030003">'Баланс ф1'!$AG$60</definedName>
    <definedName name="П000020030004">'Баланс ф1'!$AP$60</definedName>
    <definedName name="П000030041003">'Баланс ф1'!$AG$65</definedName>
    <definedName name="П000030041004">'Баланс ф1'!$AP$65</definedName>
    <definedName name="П000030041503">'Баланс ф1'!$AG$67</definedName>
    <definedName name="П000030041504">'Баланс ф1'!$AP$67</definedName>
    <definedName name="П000030042003">'Баланс ф1'!$AG$68</definedName>
    <definedName name="П000030042004">'Баланс ф1'!$AP$68</definedName>
    <definedName name="П000030043003">'Баланс ф1'!$AG$69</definedName>
    <definedName name="П000030043004">'Баланс ф1'!$AP$69</definedName>
    <definedName name="П000030043103">'Баланс ф1'!$AG$70</definedName>
    <definedName name="П000030043104">'Баланс ф1'!$AP$70</definedName>
    <definedName name="П000030043203">'Баланс ф1'!$AG$73</definedName>
    <definedName name="П000030043204">'Баланс ф1'!$AP$73</definedName>
    <definedName name="П000030043301_">'Баланс ф1'!$A$75</definedName>
    <definedName name="П000030043303_">'Баланс ф1'!$AG$75</definedName>
    <definedName name="П000030043304_">'Баланс ф1'!$AP$75</definedName>
    <definedName name="П000030047003">'Баланс ф1'!$AG$76</definedName>
    <definedName name="П000030047004">'Баланс ф1'!$AP$76</definedName>
    <definedName name="П000030049003">'Баланс ф1'!$AG$77</definedName>
    <definedName name="П000030049004">'Баланс ф1'!$AP$77</definedName>
    <definedName name="П000040051003">'Баланс ф1'!$AG$78</definedName>
    <definedName name="П000040051004">'Баланс ф1'!$AP$78</definedName>
    <definedName name="П000040051503">'Баланс ф1'!$AG$80</definedName>
    <definedName name="П000040051504">'Баланс ф1'!$AP$80</definedName>
    <definedName name="П000040052003">'Баланс ф1'!$AG$81</definedName>
    <definedName name="П000040052004">'Баланс ф1'!$AP$81</definedName>
    <definedName name="П000040052101_">'Баланс ф1'!$A$82</definedName>
    <definedName name="П000040052103_">'Баланс ф1'!$AG$82</definedName>
    <definedName name="П000040052104_">'Баланс ф1'!$AP$82</definedName>
    <definedName name="П000040059003">'Баланс ф1'!$AG$83</definedName>
    <definedName name="П000040059004">'Баланс ф1'!$AP$83</definedName>
    <definedName name="П000050061003">'Баланс ф1'!$AG$84</definedName>
    <definedName name="П000050061004">'Баланс ф1'!$AP$84</definedName>
    <definedName name="П000050062003">'Баланс ф1'!$AG$86</definedName>
    <definedName name="П000050062004">'Баланс ф1'!$AP$86</definedName>
    <definedName name="П000050062103">'Баланс ф1'!$AG$87</definedName>
    <definedName name="П000050062104">'Баланс ф1'!$AP$87</definedName>
    <definedName name="П000050062403">'Баланс ф1'!$AG$89</definedName>
    <definedName name="П000050062404">'Баланс ф1'!$AP$89</definedName>
    <definedName name="П000050062503">'Баланс ф1'!$AG$90</definedName>
    <definedName name="П000050062504">'Баланс ф1'!$AP$90</definedName>
    <definedName name="П000050062603">'Баланс ф1'!$AG$92</definedName>
    <definedName name="П000050062604">'Баланс ф1'!$AP$92</definedName>
    <definedName name="П000050062803">'Баланс ф1'!$AG$93</definedName>
    <definedName name="П000050062804">'Баланс ф1'!$AP$93</definedName>
    <definedName name="П000050063003">'Баланс ф1'!$AG$94</definedName>
    <definedName name="П000050063004">'Баланс ф1'!$AP$94</definedName>
    <definedName name="П000050064003">'Баланс ф1'!$AG$96</definedName>
    <definedName name="П000050064004">'Баланс ф1'!$AP$96</definedName>
    <definedName name="П000050065003">'Баланс ф1'!$AG$97</definedName>
    <definedName name="П000050065004">'Баланс ф1'!$AP$97</definedName>
    <definedName name="П000050066003">'Баланс ф1'!$AG$98</definedName>
    <definedName name="П000050066004">'Баланс ф1'!$AP$98</definedName>
    <definedName name="П000050066101_">'Баланс ф1'!$A$99</definedName>
    <definedName name="П000050066103_">'Баланс ф1'!$AG$99</definedName>
    <definedName name="П000050066104_">'Баланс ф1'!$AP$99</definedName>
    <definedName name="П000050069003">'Баланс ф1'!$AG$100</definedName>
    <definedName name="П000050069004">'Баланс ф1'!$AP$100</definedName>
    <definedName name="П000050070003">'Баланс ф1'!$AG$101</definedName>
    <definedName name="П000050070004">'Баланс ф1'!$AP$101</definedName>
    <definedName name="П000060091003">'Баланс ф1'!$AG$104</definedName>
    <definedName name="П000060091004">'Баланс ф1'!$AP$104</definedName>
    <definedName name="П000060091103">'Баланс ф1'!$AG$105</definedName>
    <definedName name="П000060091104">'Баланс ф1'!$AP$105</definedName>
    <definedName name="П000060092003">'Баланс ф1'!$AG$106</definedName>
    <definedName name="П000060092004">'Баланс ф1'!$AP$106</definedName>
    <definedName name="П000060093003">'Баланс ф1'!$AG$108</definedName>
    <definedName name="П000060093004">'Баланс ф1'!$AP$108</definedName>
    <definedName name="П000060094003">'Баланс ф1'!$AG$109</definedName>
    <definedName name="П000060094004">'Баланс ф1'!$AP$109</definedName>
    <definedName name="П000060095003">'Баланс ф1'!$AG$111</definedName>
    <definedName name="П000060095004">'Баланс ф1'!$AP$111</definedName>
    <definedName name="П000060096003">'Баланс ф1'!$AG$112</definedName>
    <definedName name="П000060096004">'Баланс ф1'!$AP$112</definedName>
    <definedName name="П000060097003">'Баланс ф1'!$AG$113</definedName>
    <definedName name="П000060097004">'Баланс ф1'!$AP$113</definedName>
    <definedName name="П000060098003">'Баланс ф1'!$AG$114</definedName>
    <definedName name="П000060098004">'Баланс ф1'!$AP$114</definedName>
    <definedName name="П000060099003">'Баланс ф1'!$AG$116</definedName>
    <definedName name="П000060099004">'Баланс ф1'!$AP$116</definedName>
    <definedName name="П000060100001_">'Баланс ф1'!$A$117</definedName>
    <definedName name="П000060100003_">'Баланс ф1'!$AG$117</definedName>
    <definedName name="П000060100004_">'Баланс ф1'!$AP$117</definedName>
    <definedName name="яяя">'ОпТ'!$D$1</definedName>
  </definedNames>
  <calcPr fullCalcOnLoad="1" fullPrecision="0"/>
</workbook>
</file>

<file path=xl/comments1.xml><?xml version="1.0" encoding="utf-8"?>
<comments xmlns="http://schemas.openxmlformats.org/spreadsheetml/2006/main">
  <authors>
    <author>Wldmr</author>
  </authors>
  <commentList>
    <comment ref="A6" authorId="0">
      <text>
        <r>
          <rPr>
            <b/>
            <sz val="8"/>
            <rFont val="Tahoma"/>
            <family val="0"/>
          </rPr>
          <t>Wldmr:</t>
        </r>
        <r>
          <rPr>
            <sz val="8"/>
            <rFont val="Tahoma"/>
            <family val="0"/>
          </rPr>
          <t xml:space="preserve">
посмотреть как правильно вставлять дату</t>
        </r>
      </text>
    </comment>
  </commentList>
</comments>
</file>

<file path=xl/sharedStrings.xml><?xml version="1.0" encoding="utf-8"?>
<sst xmlns="http://schemas.openxmlformats.org/spreadsheetml/2006/main" count="492" uniqueCount="403">
  <si>
    <t>Бухгалтерский баланс</t>
  </si>
  <si>
    <t>Коды</t>
  </si>
  <si>
    <t>0710001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</si>
  <si>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</si>
  <si>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</si>
  <si>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</si>
  <si>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</si>
  <si>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</si>
  <si>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</si>
  <si>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</si>
  <si>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</si>
  <si>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</si>
  <si>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</si>
  <si>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</si>
  <si>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</si>
  <si>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</si>
  <si>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</si>
  <si>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</si>
  <si>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</si>
  <si>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</si>
  <si>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</si>
  <si>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</si>
  <si>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</si>
  <si>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</si>
  <si>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</si>
  <si>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</si>
  <si>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</si>
  <si>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</si>
  <si>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</si>
  <si>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</si>
  <si>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</si>
  <si>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</si>
  <si>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</si>
  <si>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</si>
  <si>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</si>
  <si>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</si>
  <si>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</si>
  <si>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</si>
  <si>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</si>
  <si>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</si>
  <si>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</si>
  <si>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</si>
  <si>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</si>
  <si>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</si>
  <si>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</si>
  <si>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</si>
  <si>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</si>
  <si>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</si>
  <si>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</si>
  <si>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</si>
  <si>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</si>
  <si>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</si>
  <si>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</si>
  <si>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</si>
  <si>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</si>
  <si>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</si>
  <si>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</si>
  <si>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</si>
  <si>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</si>
  <si>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</si>
  <si>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</si>
  <si>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</si>
  <si>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</si>
  <si>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</si>
  <si>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</si>
  <si>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</si>
  <si>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</si>
  <si>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</si>
  <si>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</si>
  <si>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</si>
  <si>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</si>
  <si>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</si>
  <si>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</si>
  <si>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</si>
  <si>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</si>
  <si>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</si>
  <si>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</si>
  <si>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</si>
  <si>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</si>
  <si>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</si>
  <si>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</si>
  <si>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</si>
  <si>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</si>
  <si>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</si>
  <si>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</si>
  <si>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</si>
  <si>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</si>
  <si>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</si>
  <si>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</si>
  <si>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</si>
  <si>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</si>
  <si>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</si>
  <si>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</si>
  <si>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</si>
  <si>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</si>
  <si>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</si>
  <si>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</si>
  <si>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</si>
  <si>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</si>
  <si>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</si>
  <si>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</si>
  <si>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</si>
  <si>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</si>
  <si>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</si>
  <si>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</si>
  <si>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</si>
  <si>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</si>
  <si>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</si>
  <si>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</si>
  <si>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</si>
  <si>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</si>
  <si>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</si>
  <si>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</si>
  <si>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</si>
  <si>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</si>
  <si>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</si>
  <si>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</si>
  <si>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</si>
  <si>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</si>
  <si>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</si>
  <si>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</si>
  <si>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</si>
  <si>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</si>
  <si>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</si>
  <si>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</si>
  <si>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</si>
  <si>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</si>
  <si>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</si>
  <si>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</si>
  <si>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</si>
  <si>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</si>
  <si>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</si>
  <si>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515</t>
  </si>
  <si>
    <t>Код по-</t>
  </si>
  <si>
    <t>казателя</t>
  </si>
  <si>
    <t>БАЛАНС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</si>
  <si>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</si>
  <si>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</si>
  <si>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</si>
  <si>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</si>
  <si>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к приказу Минфина РФ от 22 июля 2003 г. № 67н</t>
  </si>
  <si>
    <t>(с учетом приказа Госкомстата РФ и Минфина РФ</t>
  </si>
  <si>
    <t>от 14 ноября 2003 г. № 475/102н)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</si>
  <si>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</si>
  <si>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</si>
  <si>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</si>
  <si>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</si>
  <si>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</si>
  <si>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</si>
  <si>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</si>
  <si>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</si>
  <si>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</si>
  <si>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</si>
  <si>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</si>
  <si>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</si>
  <si>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</si>
  <si>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</si>
  <si>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</si>
  <si>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</si>
  <si>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</si>
  <si>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</si>
  <si>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</si>
  <si>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</si>
  <si>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</si>
  <si>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</si>
  <si>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</si>
  <si>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</si>
  <si>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</si>
  <si>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</si>
  <si>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</si>
  <si>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П000010011003</t>
  </si>
  <si>
    <t>Лист содержания формы</t>
  </si>
  <si>
    <t>Содержание формы отчетности согласно формату</t>
  </si>
  <si>
    <t>Наименование блока</t>
  </si>
  <si>
    <t>Признак обязательности</t>
  </si>
  <si>
    <t>Признак повтора</t>
  </si>
  <si>
    <t>начальный показатель</t>
  </si>
  <si>
    <t>Конечный показатель</t>
  </si>
  <si>
    <t>№таблицы в описании формата</t>
  </si>
  <si>
    <t>Вместе со справочниками можно назначить и кросс-таблицу</t>
  </si>
  <si>
    <t>Справочники</t>
  </si>
  <si>
    <t>(между описанием блоков и справочниками должна быть хотя бы одна пустая строка)</t>
  </si>
  <si>
    <t>Лист описания формы</t>
  </si>
  <si>
    <t>Описание формы отчетности согласно формату</t>
  </si>
  <si>
    <t>Эти столбцы имеют значение (не забудьте про ###)</t>
  </si>
  <si>
    <t>Наименование реквизита</t>
  </si>
  <si>
    <t>Тип</t>
  </si>
  <si>
    <t>Формат</t>
  </si>
  <si>
    <t>Код реквизита</t>
  </si>
  <si>
    <t>Значение реквизита</t>
  </si>
  <si>
    <t>Эти данные менять не нужно, они заполняются автоматически</t>
  </si>
  <si>
    <t>Кириллов Владимир Юрьевич</t>
  </si>
  <si>
    <t>Лист описания таблицы</t>
  </si>
  <si>
    <t>Отчетный период</t>
  </si>
  <si>
    <t>Год отчетности</t>
  </si>
  <si>
    <t>Дата представления формы</t>
  </si>
  <si>
    <t>Дата начала отчетного периода</t>
  </si>
  <si>
    <t>Номер формы отчетности</t>
  </si>
  <si>
    <t>Периодичность отчетности</t>
  </si>
  <si>
    <t>Полугодие</t>
  </si>
  <si>
    <t>9 месяцев</t>
  </si>
  <si>
    <t>Месячная</t>
  </si>
  <si>
    <t>Квартальная</t>
  </si>
  <si>
    <t>Годовая</t>
  </si>
  <si>
    <t>Условия отображения листов</t>
  </si>
  <si>
    <t>имя листа</t>
  </si>
  <si>
    <t>логическое условие скрытия</t>
  </si>
  <si>
    <t>Условие обязательности в формате</t>
  </si>
  <si>
    <t>Полное имя</t>
  </si>
  <si>
    <t>Баланс ф1</t>
  </si>
  <si>
    <t>КНД0710001_001.XLS</t>
  </si>
  <si>
    <t>Бухгалтерский баланс по форме № 1</t>
  </si>
  <si>
    <t>Признак отчетности</t>
  </si>
  <si>
    <t>О</t>
  </si>
  <si>
    <t>K(1)</t>
  </si>
  <si>
    <t>ПризФОтч</t>
  </si>
  <si>
    <t>Код формы отчетности по классификатору КНД</t>
  </si>
  <si>
    <t>K(7)</t>
  </si>
  <si>
    <t>КНД</t>
  </si>
  <si>
    <t>Наименование формы отчетности</t>
  </si>
  <si>
    <t>Н</t>
  </si>
  <si>
    <t>Т(120)</t>
  </si>
  <si>
    <t>НаимФОтч</t>
  </si>
  <si>
    <t>БУХГАЛТЕРСКИЙ БАЛАНС</t>
  </si>
  <si>
    <t>Версия формата отчетности</t>
  </si>
  <si>
    <t>N(7.5)</t>
  </si>
  <si>
    <t>ВерФОтч</t>
  </si>
  <si>
    <t>Период действия версии формата отчетности</t>
  </si>
  <si>
    <t>D(10),</t>
  </si>
  <si>
    <t>D(10)|</t>
  </si>
  <si>
    <t>Е(0)</t>
  </si>
  <si>
    <t>ПериодВерОтч</t>
  </si>
  <si>
    <t>Признак отчетного периода</t>
  </si>
  <si>
    <t>К(1)</t>
  </si>
  <si>
    <t>ПризПериодОтч</t>
  </si>
  <si>
    <t>Начало отчетного периода</t>
  </si>
  <si>
    <t>D(10)</t>
  </si>
  <si>
    <t>НачПериодОтч</t>
  </si>
  <si>
    <t>Конец отчетного периода</t>
  </si>
  <si>
    <t>КонПериодОтч</t>
  </si>
  <si>
    <t>Единица измерения по классификатору ОКЕИ</t>
  </si>
  <si>
    <t>К(3)</t>
  </si>
  <si>
    <t>ОКЕИ</t>
  </si>
  <si>
    <t>Вариант формы отчетности</t>
  </si>
  <si>
    <t>N(3)</t>
  </si>
  <si>
    <t>ВарФОтч</t>
  </si>
  <si>
    <t>Количество показателей в форме отчетности</t>
  </si>
  <si>
    <t>N(10)</t>
  </si>
  <si>
    <t>КолПокФОтч</t>
  </si>
  <si>
    <t>2.01002</t>
  </si>
  <si>
    <t xml:space="preserve">16.01.2004, </t>
  </si>
  <si>
    <t>###</t>
  </si>
  <si>
    <t>Код по ОКПО</t>
  </si>
  <si>
    <t>K(8)</t>
  </si>
  <si>
    <t>ОКПО</t>
  </si>
  <si>
    <t>Наименование вида деятельности</t>
  </si>
  <si>
    <t>Т(254)</t>
  </si>
  <si>
    <t>ОснВидДеят</t>
  </si>
  <si>
    <t xml:space="preserve">Код основного вида деятельности </t>
  </si>
  <si>
    <t>К(8)</t>
  </si>
  <si>
    <t>ОКВЭД</t>
  </si>
  <si>
    <t>Наименование организационно-правовой формы</t>
  </si>
  <si>
    <t>ОргПравФорм</t>
  </si>
  <si>
    <t>Код организационно-правовой формы</t>
  </si>
  <si>
    <t>К(2)</t>
  </si>
  <si>
    <t>ОКОПФ</t>
  </si>
  <si>
    <t>Наименование  формы собственности</t>
  </si>
  <si>
    <t>ФормСобств</t>
  </si>
  <si>
    <t>Код формы собственности</t>
  </si>
  <si>
    <t>ОКФС</t>
  </si>
  <si>
    <t>П000010015004</t>
  </si>
  <si>
    <t>П000010015101</t>
  </si>
  <si>
    <t>П000010015104</t>
  </si>
  <si>
    <t>П000010019003</t>
  </si>
  <si>
    <t>П000020021704</t>
  </si>
  <si>
    <t>П000020022003</t>
  </si>
  <si>
    <t>П000020027004</t>
  </si>
  <si>
    <t>П000020029003</t>
  </si>
  <si>
    <t>П000030043204</t>
  </si>
  <si>
    <t>П000030043301</t>
  </si>
  <si>
    <t>П000030043304</t>
  </si>
  <si>
    <t>П000020027101</t>
  </si>
  <si>
    <t>П000020027104</t>
  </si>
  <si>
    <t>П000020021801</t>
  </si>
  <si>
    <t>П000020021804</t>
  </si>
  <si>
    <t>П000030047003</t>
  </si>
  <si>
    <t>П000040052004</t>
  </si>
  <si>
    <t>П000040052101</t>
  </si>
  <si>
    <t>П000040052104</t>
  </si>
  <si>
    <t>П000040059003</t>
  </si>
  <si>
    <t>П000050066101</t>
  </si>
  <si>
    <t>П000050066104</t>
  </si>
  <si>
    <t>П000050066004</t>
  </si>
  <si>
    <t>П000050069003</t>
  </si>
  <si>
    <t>П000060100001</t>
  </si>
  <si>
    <t>П000060100004</t>
  </si>
  <si>
    <t>П000060099004</t>
  </si>
  <si>
    <t>Адрес:</t>
  </si>
  <si>
    <t xml:space="preserve">Единица измерения: </t>
  </si>
  <si>
    <t>Форма собственности</t>
  </si>
  <si>
    <t>Организационно-правовая форма</t>
  </si>
  <si>
    <t>за период с</t>
  </si>
  <si>
    <t>по</t>
  </si>
  <si>
    <t>П000010021801</t>
  </si>
  <si>
    <t>П000020021803</t>
  </si>
  <si>
    <t>П000010021803</t>
  </si>
  <si>
    <t>П000010021804</t>
  </si>
  <si>
    <t>П000010027101</t>
  </si>
  <si>
    <t>П000020027103</t>
  </si>
  <si>
    <t>П000010027103</t>
  </si>
  <si>
    <t>П000010027104</t>
  </si>
  <si>
    <t>П000010043301</t>
  </si>
  <si>
    <t>П000030043303</t>
  </si>
  <si>
    <t>П000010043303</t>
  </si>
  <si>
    <t>П000010043304</t>
  </si>
  <si>
    <t>П000010052101</t>
  </si>
  <si>
    <t>П000040052103</t>
  </si>
  <si>
    <t>П000010052103</t>
  </si>
  <si>
    <t>П000010052104</t>
  </si>
  <si>
    <t>П000010066101</t>
  </si>
  <si>
    <t>П000050066103</t>
  </si>
  <si>
    <t>П000010066103</t>
  </si>
  <si>
    <t>П000010066104</t>
  </si>
  <si>
    <t>ИФНС по Автозаводскому району г.Нижнего Новгорода</t>
  </si>
  <si>
    <t>годовая</t>
  </si>
  <si>
    <t>08</t>
  </si>
  <si>
    <t>в ред. Приказа Минфина РФ от 18.09.2006 № 115н</t>
  </si>
  <si>
    <t>Отчет о прибылях и убытках</t>
  </si>
  <si>
    <t>Форма № 2 по ОКУД</t>
  </si>
  <si>
    <t>0710002</t>
  </si>
  <si>
    <t>Показатель</t>
  </si>
  <si>
    <t>За отчетный</t>
  </si>
  <si>
    <t>За аналогичный</t>
  </si>
  <si>
    <t>наименование</t>
  </si>
  <si>
    <t>код</t>
  </si>
  <si>
    <t>период</t>
  </si>
  <si>
    <t>период преды-</t>
  </si>
  <si>
    <t>дущего года</t>
  </si>
  <si>
    <t>Доходы и расходы по обычным видам</t>
  </si>
  <si>
    <t>деятельности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</si>
  <si>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</si>
  <si>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</si>
  <si>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</si>
  <si>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010</t>
  </si>
  <si>
    <t>Себестоимость проданных товаров, продукции,</t>
  </si>
  <si>
    <t>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</si>
  <si>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</si>
  <si>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</si>
  <si>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</si>
  <si>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</si>
  <si>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</si>
  <si>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</si>
  <si>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</si>
  <si>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</si>
  <si>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</si>
  <si>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</si>
  <si>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</si>
  <si>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</si>
  <si>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</si>
  <si>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</si>
  <si>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</si>
  <si>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</si>
  <si>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</si>
  <si>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</si>
  <si>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</si>
  <si>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</si>
  <si>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Внереализационные доходы</t>
  </si>
  <si>
    <t>Внереализационные расходы</t>
  </si>
  <si>
    <t>Прибыль (убыток) до налогообложения</t>
  </si>
  <si>
    <t>141</t>
  </si>
  <si>
    <t>142</t>
  </si>
  <si>
    <t>Текущий налог на прибыль</t>
  </si>
  <si>
    <t>Чистая прибыль (убыток) отчетного</t>
  </si>
  <si>
    <t>периода</t>
  </si>
  <si>
    <t>СПРАВОЧНО.</t>
  </si>
  <si>
    <t>Постоянные налоговые обязательства (активы)</t>
  </si>
  <si>
    <t>200</t>
  </si>
  <si>
    <t>Базовая прибыль (убыток) на акцию</t>
  </si>
  <si>
    <t>201</t>
  </si>
  <si>
    <t>Разводненная прибыль (убыток) на акцию</t>
  </si>
  <si>
    <t>202</t>
  </si>
  <si>
    <t>Форма 0710002 с. 2</t>
  </si>
  <si>
    <t>Расшифровка отдельных прибылей и убытков</t>
  </si>
  <si>
    <t>За отчетный период</t>
  </si>
  <si>
    <t>За аналогичный период</t>
  </si>
  <si>
    <t>предыдущего года</t>
  </si>
  <si>
    <t>прибыль</t>
  </si>
  <si>
    <t>убыток</t>
  </si>
  <si>
    <t>Штрафы, пени и неустойки, приз-</t>
  </si>
  <si>
    <t>нанные или по которым получены</t>
  </si>
  <si>
    <t>решения суда (арбитражного суда)</t>
  </si>
  <si>
    <t>об их взыскании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</si>
  <si>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</si>
  <si>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</si>
  <si>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</si>
  <si>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</si>
  <si>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</si>
  <si>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</si>
  <si>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Отчисления в оценочные резервы</t>
  </si>
  <si>
    <t>х</t>
  </si>
  <si>
    <t>Списание дебиторских и кредитор-</t>
  </si>
  <si>
    <t>ских задолженностей, по которым</t>
  </si>
  <si>
    <t>истек срок исковой давности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</si>
</sst>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[$-FC19]dd\ mmmm\ yyyy\ \г\.;@"/>
    <numFmt numFmtId="170" formatCode="[$-419]mmmm;@"/>
    <numFmt numFmtId="171" formatCode="d/m/yyyy;@"/>
    <numFmt numFmtId="172" formatCode="[$-419]mmmm\ yyyy;@"/>
  </numFmts>
  <fonts count="58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13" fillId="0" borderId="0" xfId="0" applyFont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49" fontId="11" fillId="0" borderId="19" xfId="0" applyNumberFormat="1" applyFont="1" applyBorder="1" applyAlignment="1">
      <alignment vertical="top" wrapText="1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/>
    </xf>
    <xf numFmtId="49" fontId="17" fillId="0" borderId="13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0" fontId="6" fillId="0" borderId="22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shrinkToFi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14" fontId="0" fillId="35" borderId="0" xfId="0" applyNumberFormat="1" applyFill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35" borderId="0" xfId="0" applyFill="1" applyAlignment="1">
      <alignment wrapText="1"/>
    </xf>
    <xf numFmtId="0" fontId="11" fillId="0" borderId="2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23" xfId="0" applyNumberFormat="1" applyFont="1" applyBorder="1" applyAlignment="1">
      <alignment horizontal="center" vertical="top" wrapText="1"/>
    </xf>
    <xf numFmtId="0" fontId="11" fillId="0" borderId="24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6" fillId="0" borderId="23" xfId="0" applyNumberFormat="1" applyFont="1" applyBorder="1" applyAlignment="1">
      <alignment horizontal="center" vertical="top" wrapText="1"/>
    </xf>
    <xf numFmtId="49" fontId="16" fillId="0" borderId="24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16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" fontId="4" fillId="36" borderId="25" xfId="0" applyNumberFormat="1" applyFont="1" applyFill="1" applyBorder="1" applyAlignment="1" applyProtection="1">
      <alignment horizontal="center"/>
      <protection locked="0"/>
    </xf>
    <xf numFmtId="1" fontId="4" fillId="36" borderId="11" xfId="0" applyNumberFormat="1" applyFont="1" applyFill="1" applyBorder="1" applyAlignment="1" applyProtection="1">
      <alignment horizontal="center"/>
      <protection locked="0"/>
    </xf>
    <xf numFmtId="1" fontId="4" fillId="36" borderId="26" xfId="0" applyNumberFormat="1" applyFont="1" applyFill="1" applyBorder="1" applyAlignment="1" applyProtection="1">
      <alignment horizontal="center"/>
      <protection locked="0"/>
    </xf>
    <xf numFmtId="49" fontId="17" fillId="0" borderId="27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shrinkToFit="1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169" fontId="6" fillId="0" borderId="35" xfId="0" applyNumberFormat="1" applyFont="1" applyBorder="1" applyAlignment="1">
      <alignment horizontal="center"/>
    </xf>
    <xf numFmtId="169" fontId="6" fillId="0" borderId="36" xfId="0" applyNumberFormat="1" applyFont="1" applyBorder="1" applyAlignment="1">
      <alignment horizontal="center"/>
    </xf>
    <xf numFmtId="169" fontId="6" fillId="0" borderId="37" xfId="0" applyNumberFormat="1" applyFont="1" applyBorder="1" applyAlignment="1">
      <alignment horizontal="center"/>
    </xf>
    <xf numFmtId="0" fontId="18" fillId="0" borderId="0" xfId="0" applyNumberFormat="1" applyFont="1" applyFill="1" applyAlignment="1">
      <alignment horizontal="left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28" xfId="0" applyFont="1" applyFill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 shrinkToFit="1"/>
    </xf>
    <xf numFmtId="169" fontId="5" fillId="0" borderId="0" xfId="0" applyNumberFormat="1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 indent="2"/>
    </xf>
    <xf numFmtId="0" fontId="4" fillId="0" borderId="49" xfId="0" applyFont="1" applyBorder="1" applyAlignment="1">
      <alignment horizontal="left" indent="2"/>
    </xf>
    <xf numFmtId="0" fontId="4" fillId="0" borderId="50" xfId="0" applyFont="1" applyBorder="1" applyAlignment="1">
      <alignment horizontal="left" indent="2"/>
    </xf>
    <xf numFmtId="0" fontId="4" fillId="0" borderId="51" xfId="0" applyFont="1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4" fillId="0" borderId="1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49" fontId="4" fillId="36" borderId="55" xfId="0" applyNumberFormat="1" applyFont="1" applyFill="1" applyBorder="1" applyAlignment="1" applyProtection="1">
      <alignment horizontal="center" shrinkToFit="1"/>
      <protection locked="0"/>
    </xf>
    <xf numFmtId="49" fontId="4" fillId="36" borderId="15" xfId="0" applyNumberFormat="1" applyFont="1" applyFill="1" applyBorder="1" applyAlignment="1" applyProtection="1">
      <alignment horizontal="center" shrinkToFit="1"/>
      <protection locked="0"/>
    </xf>
    <xf numFmtId="49" fontId="4" fillId="36" borderId="14" xfId="0" applyNumberFormat="1" applyFont="1" applyFill="1" applyBorder="1" applyAlignment="1" applyProtection="1">
      <alignment horizontal="center" shrinkToFit="1"/>
      <protection locked="0"/>
    </xf>
    <xf numFmtId="0" fontId="4" fillId="0" borderId="2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60" xfId="0" applyFont="1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5" fillId="0" borderId="63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1" fontId="4" fillId="36" borderId="10" xfId="0" applyNumberFormat="1" applyFont="1" applyFill="1" applyBorder="1" applyAlignment="1" applyProtection="1">
      <alignment horizontal="center"/>
      <protection locked="0"/>
    </xf>
    <xf numFmtId="1" fontId="4" fillId="38" borderId="65" xfId="0" applyNumberFormat="1" applyFont="1" applyFill="1" applyBorder="1" applyAlignment="1">
      <alignment horizontal="center"/>
    </xf>
    <xf numFmtId="1" fontId="4" fillId="36" borderId="63" xfId="0" applyNumberFormat="1" applyFont="1" applyFill="1" applyBorder="1" applyAlignment="1" applyProtection="1">
      <alignment horizontal="center"/>
      <protection locked="0"/>
    </xf>
    <xf numFmtId="1" fontId="4" fillId="36" borderId="39" xfId="0" applyNumberFormat="1" applyFont="1" applyFill="1" applyBorder="1" applyAlignment="1" applyProtection="1">
      <alignment horizontal="center"/>
      <protection locked="0"/>
    </xf>
    <xf numFmtId="1" fontId="4" fillId="36" borderId="73" xfId="0" applyNumberFormat="1" applyFont="1" applyFill="1" applyBorder="1" applyAlignment="1" applyProtection="1">
      <alignment horizontal="center"/>
      <protection locked="0"/>
    </xf>
    <xf numFmtId="1" fontId="4" fillId="36" borderId="74" xfId="0" applyNumberFormat="1" applyFont="1" applyFill="1" applyBorder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center"/>
      <protection locked="0"/>
    </xf>
    <xf numFmtId="1" fontId="4" fillId="36" borderId="75" xfId="0" applyNumberFormat="1" applyFont="1" applyFill="1" applyBorder="1" applyAlignment="1" applyProtection="1">
      <alignment horizontal="center"/>
      <protection locked="0"/>
    </xf>
    <xf numFmtId="1" fontId="4" fillId="36" borderId="76" xfId="0" applyNumberFormat="1" applyFont="1" applyFill="1" applyBorder="1" applyAlignment="1" applyProtection="1">
      <alignment horizontal="center"/>
      <protection locked="0"/>
    </xf>
    <xf numFmtId="1" fontId="4" fillId="36" borderId="22" xfId="0" applyNumberFormat="1" applyFont="1" applyFill="1" applyBorder="1" applyAlignment="1" applyProtection="1">
      <alignment horizontal="center"/>
      <protection locked="0"/>
    </xf>
    <xf numFmtId="1" fontId="4" fillId="36" borderId="77" xfId="0" applyNumberFormat="1" applyFont="1" applyFill="1" applyBorder="1" applyAlignment="1" applyProtection="1">
      <alignment horizontal="center"/>
      <protection locked="0"/>
    </xf>
    <xf numFmtId="1" fontId="4" fillId="36" borderId="78" xfId="0" applyNumberFormat="1" applyFont="1" applyFill="1" applyBorder="1" applyAlignment="1" applyProtection="1">
      <alignment horizontal="center"/>
      <protection locked="0"/>
    </xf>
    <xf numFmtId="1" fontId="4" fillId="36" borderId="79" xfId="0" applyNumberFormat="1" applyFont="1" applyFill="1" applyBorder="1" applyAlignment="1" applyProtection="1">
      <alignment horizontal="center"/>
      <protection locked="0"/>
    </xf>
    <xf numFmtId="1" fontId="4" fillId="36" borderId="80" xfId="0" applyNumberFormat="1" applyFont="1" applyFill="1" applyBorder="1" applyAlignment="1" applyProtection="1">
      <alignment horizontal="center"/>
      <protection locked="0"/>
    </xf>
    <xf numFmtId="0" fontId="4" fillId="0" borderId="60" xfId="0" applyFont="1" applyBorder="1" applyAlignment="1">
      <alignment horizontal="left" wrapText="1" indent="1"/>
    </xf>
    <xf numFmtId="0" fontId="5" fillId="0" borderId="63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" fontId="4" fillId="38" borderId="78" xfId="0" applyNumberFormat="1" applyFont="1" applyFill="1" applyBorder="1" applyAlignment="1">
      <alignment horizontal="center"/>
    </xf>
    <xf numFmtId="1" fontId="4" fillId="38" borderId="79" xfId="0" applyNumberFormat="1" applyFont="1" applyFill="1" applyBorder="1" applyAlignment="1">
      <alignment horizontal="center"/>
    </xf>
    <xf numFmtId="1" fontId="4" fillId="38" borderId="80" xfId="0" applyNumberFormat="1" applyFont="1" applyFill="1" applyBorder="1" applyAlignment="1">
      <alignment horizontal="center"/>
    </xf>
    <xf numFmtId="1" fontId="4" fillId="38" borderId="76" xfId="0" applyNumberFormat="1" applyFont="1" applyFill="1" applyBorder="1" applyAlignment="1">
      <alignment horizontal="center"/>
    </xf>
    <xf numFmtId="1" fontId="4" fillId="38" borderId="22" xfId="0" applyNumberFormat="1" applyFont="1" applyFill="1" applyBorder="1" applyAlignment="1">
      <alignment horizontal="center"/>
    </xf>
    <xf numFmtId="1" fontId="4" fillId="38" borderId="77" xfId="0" applyNumberFormat="1" applyFont="1" applyFill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49" fontId="4" fillId="0" borderId="81" xfId="0" applyNumberFormat="1" applyFont="1" applyBorder="1" applyAlignment="1">
      <alignment horizontal="center"/>
    </xf>
    <xf numFmtId="0" fontId="4" fillId="0" borderId="82" xfId="0" applyFont="1" applyBorder="1" applyAlignment="1">
      <alignment wrapText="1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1" fontId="4" fillId="38" borderId="25" xfId="0" applyNumberFormat="1" applyFont="1" applyFill="1" applyBorder="1" applyAlignment="1">
      <alignment horizontal="center"/>
    </xf>
    <xf numFmtId="1" fontId="4" fillId="38" borderId="11" xfId="0" applyNumberFormat="1" applyFont="1" applyFill="1" applyBorder="1" applyAlignment="1">
      <alignment horizontal="center"/>
    </xf>
    <xf numFmtId="1" fontId="4" fillId="38" borderId="26" xfId="0" applyNumberFormat="1" applyFont="1" applyFill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22" xfId="0" applyFont="1" applyBorder="1" applyAlignment="1">
      <alignment/>
    </xf>
    <xf numFmtId="49" fontId="4" fillId="0" borderId="85" xfId="0" applyNumberFormat="1" applyFont="1" applyBorder="1" applyAlignment="1">
      <alignment horizontal="center"/>
    </xf>
    <xf numFmtId="49" fontId="4" fillId="0" borderId="86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49" fontId="4" fillId="36" borderId="25" xfId="0" applyNumberFormat="1" applyFont="1" applyFill="1" applyBorder="1" applyAlignment="1" applyProtection="1">
      <alignment horizontal="left" shrinkToFit="1"/>
      <protection locked="0"/>
    </xf>
    <xf numFmtId="49" fontId="4" fillId="36" borderId="11" xfId="0" applyNumberFormat="1" applyFont="1" applyFill="1" applyBorder="1" applyAlignment="1" applyProtection="1">
      <alignment horizontal="left" shrinkToFit="1"/>
      <protection locked="0"/>
    </xf>
    <xf numFmtId="49" fontId="4" fillId="36" borderId="88" xfId="0" applyNumberFormat="1" applyFont="1" applyFill="1" applyBorder="1" applyAlignment="1" applyProtection="1">
      <alignment horizontal="left" shrinkToFit="1"/>
      <protection locked="0"/>
    </xf>
    <xf numFmtId="49" fontId="4" fillId="0" borderId="8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1" fontId="4" fillId="36" borderId="91" xfId="0" applyNumberFormat="1" applyFont="1" applyFill="1" applyBorder="1" applyAlignment="1" applyProtection="1">
      <alignment horizontal="center"/>
      <protection locked="0"/>
    </xf>
    <xf numFmtId="1" fontId="4" fillId="36" borderId="33" xfId="0" applyNumberFormat="1" applyFont="1" applyFill="1" applyBorder="1" applyAlignment="1" applyProtection="1">
      <alignment horizontal="center"/>
      <protection locked="0"/>
    </xf>
    <xf numFmtId="1" fontId="4" fillId="36" borderId="66" xfId="0" applyNumberFormat="1" applyFont="1" applyFill="1" applyBorder="1" applyAlignment="1" applyProtection="1">
      <alignment horizontal="center"/>
      <protection locked="0"/>
    </xf>
    <xf numFmtId="0" fontId="5" fillId="0" borderId="7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9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7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59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0" fontId="4" fillId="0" borderId="58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59" xfId="0" applyFont="1" applyBorder="1" applyAlignment="1">
      <alignment horizontal="left" indent="2"/>
    </xf>
    <xf numFmtId="0" fontId="4" fillId="0" borderId="57" xfId="0" applyFont="1" applyBorder="1" applyAlignment="1">
      <alignment horizontal="left" indent="2"/>
    </xf>
    <xf numFmtId="0" fontId="4" fillId="0" borderId="58" xfId="0" applyFont="1" applyBorder="1" applyAlignment="1">
      <alignment horizontal="left" indent="2"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7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6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4" fillId="0" borderId="93" xfId="0" applyNumberFormat="1" applyFont="1" applyBorder="1" applyAlignment="1">
      <alignment horizontal="center"/>
    </xf>
    <xf numFmtId="49" fontId="4" fillId="0" borderId="9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95" xfId="0" applyNumberFormat="1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9" xfId="0" applyFont="1" applyBorder="1" applyAlignment="1">
      <alignment horizontal="left" wrapText="1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49" fontId="4" fillId="36" borderId="25" xfId="0" applyNumberFormat="1" applyFont="1" applyFill="1" applyBorder="1" applyAlignment="1" applyProtection="1">
      <alignment horizontal="center" shrinkToFit="1"/>
      <protection locked="0"/>
    </xf>
    <xf numFmtId="49" fontId="4" fillId="36" borderId="11" xfId="0" applyNumberFormat="1" applyFont="1" applyFill="1" applyBorder="1" applyAlignment="1" applyProtection="1">
      <alignment horizontal="center" shrinkToFit="1"/>
      <protection locked="0"/>
    </xf>
    <xf numFmtId="49" fontId="4" fillId="36" borderId="88" xfId="0" applyNumberFormat="1" applyFont="1" applyFill="1" applyBorder="1" applyAlignment="1" applyProtection="1">
      <alignment horizontal="center" shrinkToFit="1"/>
      <protection locked="0"/>
    </xf>
    <xf numFmtId="49" fontId="4" fillId="0" borderId="9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top" shrinkToFit="1"/>
    </xf>
    <xf numFmtId="49" fontId="17" fillId="0" borderId="73" xfId="0" applyNumberFormat="1" applyFont="1" applyFill="1" applyBorder="1" applyAlignment="1">
      <alignment horizontal="center" vertical="center"/>
    </xf>
    <xf numFmtId="49" fontId="17" fillId="0" borderId="77" xfId="0" applyNumberFormat="1" applyFont="1" applyFill="1" applyBorder="1" applyAlignment="1">
      <alignment horizontal="center" vertical="center"/>
    </xf>
    <xf numFmtId="49" fontId="17" fillId="0" borderId="63" xfId="0" applyNumberFormat="1" applyFont="1" applyFill="1" applyBorder="1" applyAlignment="1">
      <alignment horizontal="center" vertical="center"/>
    </xf>
    <xf numFmtId="49" fontId="17" fillId="0" borderId="76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left" shrinkToFit="1"/>
    </xf>
    <xf numFmtId="0" fontId="18" fillId="0" borderId="22" xfId="0" applyNumberFormat="1" applyFont="1" applyFill="1" applyBorder="1" applyAlignment="1" applyProtection="1">
      <alignment horizontal="center" shrinkToFit="1"/>
      <protection/>
    </xf>
    <xf numFmtId="0" fontId="17" fillId="36" borderId="97" xfId="0" applyNumberFormat="1" applyFont="1" applyFill="1" applyBorder="1" applyAlignment="1" applyProtection="1">
      <alignment horizontal="center"/>
      <protection locked="0"/>
    </xf>
    <xf numFmtId="0" fontId="17" fillId="36" borderId="98" xfId="0" applyNumberFormat="1" applyFont="1" applyFill="1" applyBorder="1" applyAlignment="1" applyProtection="1">
      <alignment horizontal="center"/>
      <protection locked="0"/>
    </xf>
    <xf numFmtId="0" fontId="17" fillId="36" borderId="9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49" fontId="4" fillId="0" borderId="101" xfId="0" applyNumberFormat="1" applyFont="1" applyBorder="1" applyAlignment="1">
      <alignment horizontal="center"/>
    </xf>
    <xf numFmtId="49" fontId="4" fillId="0" borderId="102" xfId="0" applyNumberFormat="1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49" fontId="4" fillId="0" borderId="103" xfId="0" applyNumberFormat="1" applyFont="1" applyBorder="1" applyAlignment="1">
      <alignment horizontal="center"/>
    </xf>
    <xf numFmtId="49" fontId="4" fillId="0" borderId="100" xfId="0" applyNumberFormat="1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1" fontId="4" fillId="36" borderId="100" xfId="0" applyNumberFormat="1" applyFont="1" applyFill="1" applyBorder="1" applyAlignment="1" applyProtection="1">
      <alignment horizontal="center"/>
      <protection locked="0"/>
    </xf>
    <xf numFmtId="49" fontId="4" fillId="36" borderId="10" xfId="0" applyNumberFormat="1" applyFont="1" applyFill="1" applyBorder="1" applyAlignment="1" applyProtection="1">
      <alignment horizontal="center" shrinkToFit="1"/>
      <protection locked="0"/>
    </xf>
    <xf numFmtId="49" fontId="4" fillId="0" borderId="10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105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shrinkToFit="1"/>
      <protection locked="0"/>
    </xf>
    <xf numFmtId="49" fontId="4" fillId="0" borderId="9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" fontId="4" fillId="0" borderId="25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26" xfId="0" applyNumberFormat="1" applyFont="1" applyFill="1" applyBorder="1" applyAlignment="1" applyProtection="1">
      <alignment horizontal="center"/>
      <protection locked="0"/>
    </xf>
    <xf numFmtId="1" fontId="4" fillId="38" borderId="10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4" fillId="36" borderId="10" xfId="0" applyNumberFormat="1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4" fillId="0" borderId="7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36" borderId="25" xfId="0" applyNumberFormat="1" applyFont="1" applyFill="1" applyBorder="1" applyAlignment="1">
      <alignment horizontal="center" shrinkToFit="1"/>
    </xf>
    <xf numFmtId="49" fontId="4" fillId="36" borderId="11" xfId="0" applyNumberFormat="1" applyFont="1" applyFill="1" applyBorder="1" applyAlignment="1">
      <alignment horizontal="center" shrinkToFit="1"/>
    </xf>
    <xf numFmtId="49" fontId="4" fillId="36" borderId="88" xfId="0" applyNumberFormat="1" applyFont="1" applyFill="1" applyBorder="1" applyAlignment="1">
      <alignment horizontal="center" shrinkToFit="1"/>
    </xf>
    <xf numFmtId="1" fontId="4" fillId="36" borderId="25" xfId="0" applyNumberFormat="1" applyFont="1" applyFill="1" applyBorder="1" applyAlignment="1">
      <alignment horizontal="center"/>
    </xf>
    <xf numFmtId="1" fontId="4" fillId="36" borderId="11" xfId="0" applyNumberFormat="1" applyFont="1" applyFill="1" applyBorder="1" applyAlignment="1">
      <alignment horizontal="center"/>
    </xf>
    <xf numFmtId="1" fontId="4" fillId="36" borderId="26" xfId="0" applyNumberFormat="1" applyFont="1" applyFill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1" fontId="4" fillId="38" borderId="63" xfId="0" applyNumberFormat="1" applyFont="1" applyFill="1" applyBorder="1" applyAlignment="1">
      <alignment horizontal="center"/>
    </xf>
    <xf numFmtId="1" fontId="4" fillId="38" borderId="39" xfId="0" applyNumberFormat="1" applyFont="1" applyFill="1" applyBorder="1" applyAlignment="1">
      <alignment horizontal="center"/>
    </xf>
    <xf numFmtId="1" fontId="4" fillId="38" borderId="7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49" fontId="4" fillId="0" borderId="97" xfId="0" applyNumberFormat="1" applyFont="1" applyBorder="1" applyAlignment="1">
      <alignment horizontal="center"/>
    </xf>
    <xf numFmtId="49" fontId="4" fillId="0" borderId="98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6" fillId="0" borderId="6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1" fontId="4" fillId="36" borderId="102" xfId="0" applyNumberFormat="1" applyFont="1" applyFill="1" applyBorder="1" applyAlignment="1" applyProtection="1">
      <alignment horizontal="center"/>
      <protection locked="0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1" fontId="4" fillId="36" borderId="46" xfId="0" applyNumberFormat="1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1" fontId="4" fillId="36" borderId="47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49" fontId="4" fillId="36" borderId="25" xfId="0" applyNumberFormat="1" applyFont="1" applyFill="1" applyBorder="1" applyAlignment="1" applyProtection="1">
      <alignment shrinkToFit="1"/>
      <protection locked="0"/>
    </xf>
    <xf numFmtId="49" fontId="4" fillId="36" borderId="11" xfId="0" applyNumberFormat="1" applyFont="1" applyFill="1" applyBorder="1" applyAlignment="1" applyProtection="1">
      <alignment shrinkToFit="1"/>
      <protection locked="0"/>
    </xf>
    <xf numFmtId="49" fontId="4" fillId="36" borderId="88" xfId="0" applyNumberFormat="1" applyFont="1" applyFill="1" applyBorder="1" applyAlignment="1" applyProtection="1">
      <alignment shrinkToFit="1"/>
      <protection locked="0"/>
    </xf>
    <xf numFmtId="49" fontId="4" fillId="0" borderId="106" xfId="0" applyNumberFormat="1" applyFont="1" applyBorder="1" applyAlignment="1">
      <alignment horizontal="center"/>
    </xf>
    <xf numFmtId="49" fontId="4" fillId="0" borderId="107" xfId="0" applyNumberFormat="1" applyFont="1" applyBorder="1" applyAlignment="1">
      <alignment horizontal="center"/>
    </xf>
    <xf numFmtId="49" fontId="4" fillId="0" borderId="10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Astral3\Client-52560gl\RE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вычисляемые"/>
    </sheetNames>
    <definedNames>
      <definedName name="АдрЮр" refersTo="=Реквизиты!$G$57"/>
      <definedName name="ИдПол" refersTo="=Реквизиты!$G$7"/>
      <definedName name="ИННЮЛ" refersTo="=Реквизиты!$G$51"/>
      <definedName name="Наименование" refersTo="=вычисляемые!$D$4"/>
      <definedName name="НаимНО" refersTo="=Реквизиты!$G$36"/>
      <definedName name="ОКВЭД" refersTo="=Реквизиты!$G$42"/>
      <definedName name="ОКОПФ" refersTo="=Реквизиты!$G$124"/>
      <definedName name="ОКПО" refersTo="=Реквизиты!$G$123"/>
      <definedName name="ОКФС" refersTo="=Реквизиты!$G$128"/>
      <definedName name="ОргПравФорм" refersTo="=Реквизиты!$G$126"/>
      <definedName name="ОснВидДеят" refersTo="=Реквизиты!$G$125"/>
      <definedName name="ФИОБух" refersTo="=Реквизиты!$G$99"/>
      <definedName name="ФИОРук" refersTo="=Реквизиты!$G$91"/>
      <definedName name="ФормСобств" refersTo="=Реквизиты!$G$127"/>
    </definedNames>
    <sheetDataSet>
      <sheetData sheetId="0">
        <row r="4">
          <cell r="D4" t="str">
            <v>I1(35)</v>
          </cell>
        </row>
        <row r="7">
          <cell r="G7" t="str">
            <v>5256</v>
          </cell>
        </row>
        <row r="42">
          <cell r="G42" t="str">
            <v>70.20.2</v>
          </cell>
        </row>
        <row r="51">
          <cell r="G51" t="str">
            <v>5256000023</v>
          </cell>
        </row>
        <row r="57">
          <cell r="G57" t="str">
            <v>643,000000,52,,,,,,,</v>
          </cell>
        </row>
        <row r="91">
          <cell r="G91" t="str">
            <v>ШКУНОВА,ТАТЬЯНА,НИКОЛАЕВНА</v>
          </cell>
        </row>
        <row r="99">
          <cell r="G99" t="str">
            <v>,,</v>
          </cell>
        </row>
        <row r="123">
          <cell r="G123" t="str">
            <v/>
          </cell>
        </row>
      </sheetData>
      <sheetData sheetId="1">
        <row r="4">
          <cell r="D4" t="str">
            <v>ОАО "МАГАЗИН "ОЛИМПИЕЦ"</v>
          </cell>
        </row>
        <row r="36">
          <cell r="G36" t="str">
            <v>КППИном4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0.125" style="0" customWidth="1"/>
    <col min="3" max="3" width="11.25390625" style="0" customWidth="1"/>
    <col min="4" max="4" width="11.75390625" style="0" customWidth="1"/>
    <col min="5" max="5" width="41.625" style="0" customWidth="1"/>
  </cols>
  <sheetData>
    <row r="1" spans="2:4" ht="26.25" customHeight="1">
      <c r="B1" s="80" t="s">
        <v>190</v>
      </c>
      <c r="C1" s="80"/>
      <c r="D1" s="25" t="s">
        <v>191</v>
      </c>
    </row>
    <row r="2" spans="1:7" ht="12.75">
      <c r="A2" s="15" t="s">
        <v>192</v>
      </c>
      <c r="B2" s="26" t="s">
        <v>210</v>
      </c>
      <c r="C2" s="27"/>
      <c r="G2" s="77">
        <f>IF(LEN(ИМНСЛОКАЛ)=4,ИМНСЛОКАЛ,ИМНСРЕКВ)</f>
        <v>5256</v>
      </c>
    </row>
    <row r="3" spans="1:7" ht="12.75">
      <c r="A3" s="15"/>
      <c r="B3" s="26"/>
      <c r="C3" s="24"/>
      <c r="G3" s="77" t="str">
        <f>[1]!ИдПол</f>
        <v>5256</v>
      </c>
    </row>
    <row r="4" spans="1:7" ht="12.75">
      <c r="A4" s="15" t="s">
        <v>193</v>
      </c>
      <c r="B4" s="26"/>
      <c r="C4" s="27" t="s">
        <v>324</v>
      </c>
      <c r="G4" s="77">
        <v>5256</v>
      </c>
    </row>
    <row r="5" spans="1:7" ht="12.75">
      <c r="A5" s="15" t="s">
        <v>194</v>
      </c>
      <c r="B5" s="26"/>
      <c r="C5" s="28" t="s">
        <v>325</v>
      </c>
      <c r="G5" s="77" t="str">
        <f>T(IF(LEN(ИМНСЛОКАЛ)=4,НАИМИМНСЛОКАЛ,НАИМИМНСРЕКВ))</f>
        <v>ИФНС по Автозаводскому району г.Нижнего Новгорода</v>
      </c>
    </row>
    <row r="6" spans="1:7" ht="12.75">
      <c r="A6" s="15" t="s">
        <v>195</v>
      </c>
      <c r="B6" s="26"/>
      <c r="C6" s="29">
        <v>39861</v>
      </c>
      <c r="G6" s="77">
        <f>[1]!НаимНО</f>
        <v>0</v>
      </c>
    </row>
    <row r="7" spans="1:7" ht="12.75">
      <c r="A7" s="15" t="s">
        <v>196</v>
      </c>
      <c r="B7" s="78">
        <v>39813</v>
      </c>
      <c r="C7" s="29">
        <v>39448</v>
      </c>
      <c r="G7" s="77" t="s">
        <v>323</v>
      </c>
    </row>
    <row r="8" spans="1:3" ht="12.75">
      <c r="A8" s="15" t="s">
        <v>197</v>
      </c>
      <c r="B8" s="26"/>
      <c r="C8" s="30">
        <v>1</v>
      </c>
    </row>
    <row r="9" spans="1:3" ht="12.75">
      <c r="A9" s="15"/>
      <c r="B9" s="26"/>
      <c r="C9" s="29"/>
    </row>
    <row r="10" spans="1:3" ht="12.75">
      <c r="A10" s="15" t="s">
        <v>198</v>
      </c>
      <c r="B10" s="26"/>
      <c r="C10" s="29"/>
    </row>
    <row r="11" spans="1:2" ht="12.75">
      <c r="A11" s="31" t="s">
        <v>199</v>
      </c>
      <c r="B11" s="32" t="b">
        <v>0</v>
      </c>
    </row>
    <row r="12" spans="1:2" ht="12.75">
      <c r="A12" s="31" t="s">
        <v>200</v>
      </c>
      <c r="B12" s="32" t="b">
        <v>0</v>
      </c>
    </row>
    <row r="13" spans="1:2" ht="12.75">
      <c r="A13" s="31" t="s">
        <v>201</v>
      </c>
      <c r="B13" s="32" t="b">
        <v>0</v>
      </c>
    </row>
    <row r="14" spans="1:2" ht="12.75">
      <c r="A14" s="31" t="s">
        <v>202</v>
      </c>
      <c r="B14" s="32" t="b">
        <v>1</v>
      </c>
    </row>
    <row r="15" spans="1:2" ht="12.75">
      <c r="A15" s="31" t="s">
        <v>203</v>
      </c>
      <c r="B15" s="32" t="b">
        <v>1</v>
      </c>
    </row>
    <row r="17" ht="12.75">
      <c r="A17" t="s">
        <v>204</v>
      </c>
    </row>
    <row r="18" spans="1:5" ht="51">
      <c r="A18" s="33" t="s">
        <v>205</v>
      </c>
      <c r="B18" s="34" t="s">
        <v>175</v>
      </c>
      <c r="C18" s="34" t="s">
        <v>206</v>
      </c>
      <c r="D18" s="34" t="s">
        <v>207</v>
      </c>
      <c r="E18" s="33" t="s">
        <v>208</v>
      </c>
    </row>
    <row r="19" spans="1:5" ht="12.75">
      <c r="A19" s="19" t="s">
        <v>209</v>
      </c>
      <c r="B19" s="32" t="b">
        <v>0</v>
      </c>
      <c r="C19" s="32" t="b">
        <v>0</v>
      </c>
      <c r="D19" s="32" t="b">
        <v>1</v>
      </c>
      <c r="E19" s="32" t="s">
        <v>211</v>
      </c>
    </row>
    <row r="20" spans="1:5" ht="12.75">
      <c r="A20" s="19"/>
      <c r="B20" s="32"/>
      <c r="C20" s="32"/>
      <c r="D20" s="32"/>
      <c r="E20" s="32"/>
    </row>
    <row r="21" spans="1:5" ht="12.75">
      <c r="A21" s="19"/>
      <c r="B21" s="32"/>
      <c r="C21" s="32"/>
      <c r="D21" s="32"/>
      <c r="E21" s="32"/>
    </row>
    <row r="22" spans="1:5" ht="12.75">
      <c r="A22" s="19"/>
      <c r="B22" s="32"/>
      <c r="C22" s="32"/>
      <c r="D22" s="32"/>
      <c r="E22" s="32"/>
    </row>
    <row r="23" spans="1:5" ht="12.75">
      <c r="A23" s="19"/>
      <c r="B23" s="32"/>
      <c r="C23" s="32"/>
      <c r="D23" s="32"/>
      <c r="E23" s="32"/>
    </row>
    <row r="24" spans="1:5" ht="12.75">
      <c r="A24" s="19"/>
      <c r="B24" s="32"/>
      <c r="C24" s="32"/>
      <c r="D24" s="32"/>
      <c r="E24" s="32"/>
    </row>
    <row r="25" spans="1:5" ht="12.75">
      <c r="A25" s="19"/>
      <c r="B25" s="32"/>
      <c r="C25" s="32"/>
      <c r="D25" s="32"/>
      <c r="E25" s="32"/>
    </row>
    <row r="26" spans="1:5" ht="12.75">
      <c r="A26" s="19"/>
      <c r="B26" s="32"/>
      <c r="C26" s="32"/>
      <c r="D26" s="32"/>
      <c r="E26" s="32"/>
    </row>
    <row r="27" spans="1:5" ht="12.75">
      <c r="A27" s="19"/>
      <c r="B27" s="32"/>
      <c r="C27" s="32"/>
      <c r="D27" s="32"/>
      <c r="E27" s="32"/>
    </row>
    <row r="28" spans="1:5" ht="12.75">
      <c r="A28" s="19"/>
      <c r="B28" s="32"/>
      <c r="C28" s="32"/>
      <c r="D28" s="32"/>
      <c r="E28" s="32"/>
    </row>
    <row r="29" spans="1:5" ht="12.75">
      <c r="A29" s="19"/>
      <c r="B29" s="32"/>
      <c r="C29" s="32"/>
      <c r="D29" s="32"/>
      <c r="E29" s="32"/>
    </row>
    <row r="30" spans="1:5" ht="12.75">
      <c r="A30" s="19"/>
      <c r="B30" s="32"/>
      <c r="C30" s="32"/>
      <c r="D30" s="32"/>
      <c r="E30" s="32"/>
    </row>
    <row r="31" spans="1:5" ht="12.75">
      <c r="A31" s="19"/>
      <c r="B31" s="32"/>
      <c r="C31" s="32"/>
      <c r="D31" s="32"/>
      <c r="E31" s="32"/>
    </row>
    <row r="32" spans="1:5" ht="12.75">
      <c r="A32" s="19"/>
      <c r="B32" s="32"/>
      <c r="C32" s="32"/>
      <c r="D32" s="32"/>
      <c r="E32" s="32"/>
    </row>
    <row r="33" spans="1:5" ht="12.75">
      <c r="A33" s="19"/>
      <c r="B33" s="32"/>
      <c r="C33" s="32"/>
      <c r="D33" s="32"/>
      <c r="E33" s="32"/>
    </row>
    <row r="34" spans="1:5" ht="12.75">
      <c r="A34" s="19"/>
      <c r="B34" s="32"/>
      <c r="C34" s="32"/>
      <c r="D34" s="32"/>
      <c r="E34" s="32"/>
    </row>
    <row r="35" spans="1:5" ht="12.75">
      <c r="A35" s="19"/>
      <c r="B35" s="32"/>
      <c r="C35" s="32"/>
      <c r="D35" s="32"/>
      <c r="E35" s="32"/>
    </row>
    <row r="36" spans="1:5" ht="12.75">
      <c r="A36" s="19"/>
      <c r="B36" s="32"/>
      <c r="C36" s="32"/>
      <c r="D36" s="32"/>
      <c r="E36" s="32"/>
    </row>
    <row r="37" spans="1:5" ht="12.75">
      <c r="A37" s="19"/>
      <c r="B37" s="32"/>
      <c r="C37" s="32"/>
      <c r="D37" s="32"/>
      <c r="E37" s="32"/>
    </row>
    <row r="38" spans="1:5" ht="12.75">
      <c r="A38" s="19"/>
      <c r="B38" s="32"/>
      <c r="C38" s="32"/>
      <c r="D38" s="32"/>
      <c r="E38" s="32"/>
    </row>
    <row r="39" spans="1:5" ht="12.75">
      <c r="A39" s="19"/>
      <c r="B39" s="32"/>
      <c r="C39" s="32"/>
      <c r="D39" s="32"/>
      <c r="E39" s="32"/>
    </row>
    <row r="40" spans="1:5" ht="12.75">
      <c r="A40" s="19"/>
      <c r="B40" s="32"/>
      <c r="C40" s="32"/>
      <c r="D40" s="32"/>
      <c r="E40" s="32"/>
    </row>
    <row r="41" spans="1:5" ht="12.75">
      <c r="A41" s="19"/>
      <c r="B41" s="32"/>
      <c r="C41" s="32"/>
      <c r="D41" s="32"/>
      <c r="E41" s="32"/>
    </row>
    <row r="42" spans="1:5" ht="12.75">
      <c r="A42" s="19"/>
      <c r="B42" s="32"/>
      <c r="C42" s="32"/>
      <c r="D42" s="32"/>
      <c r="E42" s="32"/>
    </row>
    <row r="43" spans="1:5" ht="12.75">
      <c r="A43" s="19"/>
      <c r="B43" s="32"/>
      <c r="C43" s="32"/>
      <c r="D43" s="32"/>
      <c r="E43" s="32"/>
    </row>
    <row r="44" spans="1:5" ht="12.75">
      <c r="A44" s="19"/>
      <c r="B44" s="32"/>
      <c r="C44" s="32"/>
      <c r="D44" s="32"/>
      <c r="E44" s="32"/>
    </row>
  </sheetData>
  <sheetProtection/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33.25390625" style="0" customWidth="1"/>
    <col min="2" max="2" width="9.375" style="0" customWidth="1"/>
    <col min="4" max="4" width="15.875" style="0" customWidth="1"/>
    <col min="5" max="5" width="31.00390625" style="0" customWidth="1"/>
  </cols>
  <sheetData>
    <row r="1" spans="1:2" ht="12.75">
      <c r="A1" s="15" t="s">
        <v>182</v>
      </c>
      <c r="B1" s="16"/>
    </row>
    <row r="3" spans="1:4" ht="12.75">
      <c r="A3" t="s">
        <v>183</v>
      </c>
      <c r="D3" t="s">
        <v>184</v>
      </c>
    </row>
    <row r="4" spans="1:5" ht="32.25" thickBot="1">
      <c r="A4" s="20" t="s">
        <v>185</v>
      </c>
      <c r="B4" s="21" t="s">
        <v>186</v>
      </c>
      <c r="C4" s="20" t="s">
        <v>187</v>
      </c>
      <c r="D4" s="22" t="s">
        <v>188</v>
      </c>
      <c r="E4" s="23" t="s">
        <v>189</v>
      </c>
    </row>
    <row r="5" spans="1:10" ht="15.75" customHeight="1">
      <c r="A5" s="81" t="s">
        <v>212</v>
      </c>
      <c r="B5" s="83" t="s">
        <v>213</v>
      </c>
      <c r="C5" s="81" t="s">
        <v>214</v>
      </c>
      <c r="D5" s="81" t="s">
        <v>215</v>
      </c>
      <c r="E5" s="90">
        <v>2</v>
      </c>
      <c r="F5" s="35"/>
      <c r="G5" s="35"/>
      <c r="H5" s="35"/>
      <c r="I5" s="35"/>
      <c r="J5" s="35"/>
    </row>
    <row r="6" spans="1:10" ht="13.5" thickBot="1">
      <c r="A6" s="82"/>
      <c r="B6" s="84"/>
      <c r="C6" s="82"/>
      <c r="D6" s="82"/>
      <c r="E6" s="91"/>
      <c r="F6" s="35"/>
      <c r="G6" s="35"/>
      <c r="H6" s="35"/>
      <c r="I6" s="35"/>
      <c r="J6" s="35"/>
    </row>
    <row r="7" spans="1:10" ht="12.75">
      <c r="A7" s="81" t="s">
        <v>216</v>
      </c>
      <c r="B7" s="83" t="s">
        <v>213</v>
      </c>
      <c r="C7" s="81" t="s">
        <v>217</v>
      </c>
      <c r="D7" s="81" t="s">
        <v>218</v>
      </c>
      <c r="E7" s="90" t="s">
        <v>2</v>
      </c>
      <c r="F7" s="35"/>
      <c r="G7" s="35"/>
      <c r="H7" s="35"/>
      <c r="I7" s="35"/>
      <c r="J7" s="35"/>
    </row>
    <row r="8" spans="1:10" ht="13.5" thickBot="1">
      <c r="A8" s="82"/>
      <c r="B8" s="84"/>
      <c r="C8" s="82"/>
      <c r="D8" s="82"/>
      <c r="E8" s="91"/>
      <c r="F8" s="35"/>
      <c r="G8" s="35"/>
      <c r="H8" s="35"/>
      <c r="I8" s="35"/>
      <c r="J8" s="35"/>
    </row>
    <row r="9" spans="1:10" ht="12.75">
      <c r="A9" s="81" t="s">
        <v>219</v>
      </c>
      <c r="B9" s="83" t="s">
        <v>220</v>
      </c>
      <c r="C9" s="81" t="s">
        <v>221</v>
      </c>
      <c r="D9" s="81" t="s">
        <v>222</v>
      </c>
      <c r="E9" s="90" t="s">
        <v>223</v>
      </c>
      <c r="F9" s="35"/>
      <c r="G9" s="35"/>
      <c r="H9" s="35"/>
      <c r="I9" s="35"/>
      <c r="J9" s="35"/>
    </row>
    <row r="10" spans="1:10" ht="13.5" thickBot="1">
      <c r="A10" s="82"/>
      <c r="B10" s="84"/>
      <c r="C10" s="82"/>
      <c r="D10" s="82"/>
      <c r="E10" s="91"/>
      <c r="F10" s="35"/>
      <c r="G10" s="35"/>
      <c r="H10" s="35"/>
      <c r="I10" s="35"/>
      <c r="J10" s="35"/>
    </row>
    <row r="11" spans="1:10" ht="16.5" thickBot="1">
      <c r="A11" s="36" t="s">
        <v>224</v>
      </c>
      <c r="B11" s="38" t="s">
        <v>213</v>
      </c>
      <c r="C11" s="39" t="s">
        <v>225</v>
      </c>
      <c r="D11" s="40" t="s">
        <v>226</v>
      </c>
      <c r="E11" s="45" t="s">
        <v>249</v>
      </c>
      <c r="F11" s="35"/>
      <c r="G11" s="35"/>
      <c r="H11" s="35"/>
      <c r="I11" s="35"/>
      <c r="J11" s="35"/>
    </row>
    <row r="12" spans="1:10" ht="15.75">
      <c r="A12" s="81" t="s">
        <v>227</v>
      </c>
      <c r="B12" s="83" t="s">
        <v>213</v>
      </c>
      <c r="C12" s="37" t="s">
        <v>228</v>
      </c>
      <c r="D12" s="81" t="s">
        <v>231</v>
      </c>
      <c r="E12" s="87" t="s">
        <v>250</v>
      </c>
      <c r="F12" s="35"/>
      <c r="G12" s="35"/>
      <c r="H12" s="35"/>
      <c r="I12" s="35"/>
      <c r="J12" s="35"/>
    </row>
    <row r="13" spans="1:10" ht="15.75">
      <c r="A13" s="85"/>
      <c r="B13" s="86"/>
      <c r="C13" s="37" t="s">
        <v>229</v>
      </c>
      <c r="D13" s="85"/>
      <c r="E13" s="88"/>
      <c r="F13" s="35"/>
      <c r="G13" s="35"/>
      <c r="H13" s="35"/>
      <c r="I13" s="35"/>
      <c r="J13" s="35"/>
    </row>
    <row r="14" spans="1:10" ht="16.5" thickBot="1">
      <c r="A14" s="82"/>
      <c r="B14" s="84"/>
      <c r="C14" s="39" t="s">
        <v>230</v>
      </c>
      <c r="D14" s="82"/>
      <c r="E14" s="89"/>
      <c r="F14" s="35"/>
      <c r="G14" s="35"/>
      <c r="H14" s="35"/>
      <c r="I14" s="35"/>
      <c r="J14" s="35"/>
    </row>
    <row r="15" spans="1:10" ht="15.75" customHeight="1">
      <c r="A15" s="81" t="s">
        <v>232</v>
      </c>
      <c r="B15" s="83" t="s">
        <v>213</v>
      </c>
      <c r="C15" s="81" t="s">
        <v>233</v>
      </c>
      <c r="D15" s="81" t="s">
        <v>234</v>
      </c>
      <c r="E15" s="90"/>
      <c r="F15" s="35"/>
      <c r="G15" s="35"/>
      <c r="H15" s="35"/>
      <c r="I15" s="35"/>
      <c r="J15" s="35"/>
    </row>
    <row r="16" spans="1:10" ht="12.75">
      <c r="A16" s="85"/>
      <c r="B16" s="86"/>
      <c r="C16" s="85"/>
      <c r="D16" s="85"/>
      <c r="E16" s="92"/>
      <c r="F16" s="35"/>
      <c r="G16" s="35"/>
      <c r="H16" s="35"/>
      <c r="I16" s="35"/>
      <c r="J16" s="35"/>
    </row>
    <row r="17" spans="1:10" ht="12.75">
      <c r="A17" s="85"/>
      <c r="B17" s="86"/>
      <c r="C17" s="85"/>
      <c r="D17" s="85"/>
      <c r="E17" s="92"/>
      <c r="F17" s="35"/>
      <c r="G17" s="35"/>
      <c r="H17" s="35"/>
      <c r="I17" s="35"/>
      <c r="J17" s="35"/>
    </row>
    <row r="18" spans="1:10" ht="13.5" thickBot="1">
      <c r="A18" s="82"/>
      <c r="B18" s="84"/>
      <c r="C18" s="82"/>
      <c r="D18" s="82"/>
      <c r="E18" s="91"/>
      <c r="F18" s="35"/>
      <c r="G18" s="35"/>
      <c r="H18" s="35"/>
      <c r="I18" s="35"/>
      <c r="J18" s="35"/>
    </row>
    <row r="19" spans="1:10" ht="32.25" thickBot="1">
      <c r="A19" s="36" t="s">
        <v>235</v>
      </c>
      <c r="B19" s="38" t="s">
        <v>213</v>
      </c>
      <c r="C19" s="39" t="s">
        <v>236</v>
      </c>
      <c r="D19" s="40" t="s">
        <v>237</v>
      </c>
      <c r="E19" s="45"/>
      <c r="F19" s="35"/>
      <c r="G19" s="35"/>
      <c r="H19" s="35"/>
      <c r="I19" s="35"/>
      <c r="J19" s="35"/>
    </row>
    <row r="20" spans="1:10" ht="32.25" thickBot="1">
      <c r="A20" s="36" t="s">
        <v>238</v>
      </c>
      <c r="B20" s="38" t="s">
        <v>213</v>
      </c>
      <c r="C20" s="39" t="s">
        <v>236</v>
      </c>
      <c r="D20" s="40" t="s">
        <v>239</v>
      </c>
      <c r="E20" s="45"/>
      <c r="F20" s="35"/>
      <c r="G20" s="35"/>
      <c r="H20" s="35"/>
      <c r="I20" s="35"/>
      <c r="J20" s="35"/>
    </row>
    <row r="21" spans="1:10" ht="15.75" customHeight="1">
      <c r="A21" s="81" t="s">
        <v>240</v>
      </c>
      <c r="B21" s="83" t="s">
        <v>213</v>
      </c>
      <c r="C21" s="81" t="s">
        <v>241</v>
      </c>
      <c r="D21" s="81" t="s">
        <v>242</v>
      </c>
      <c r="E21" s="93">
        <f>ОКЕИ</f>
        <v>384</v>
      </c>
      <c r="F21" s="35"/>
      <c r="G21" s="35"/>
      <c r="H21" s="35"/>
      <c r="I21" s="35"/>
      <c r="J21" s="35"/>
    </row>
    <row r="22" spans="1:10" ht="12.75">
      <c r="A22" s="85"/>
      <c r="B22" s="86"/>
      <c r="C22" s="85"/>
      <c r="D22" s="85"/>
      <c r="E22" s="94"/>
      <c r="F22" s="35"/>
      <c r="G22" s="35"/>
      <c r="H22" s="35"/>
      <c r="I22" s="35"/>
      <c r="J22" s="35"/>
    </row>
    <row r="23" spans="1:10" ht="13.5" thickBot="1">
      <c r="A23" s="82"/>
      <c r="B23" s="84"/>
      <c r="C23" s="82"/>
      <c r="D23" s="82"/>
      <c r="E23" s="95"/>
      <c r="F23" s="35"/>
      <c r="G23" s="35"/>
      <c r="H23" s="35"/>
      <c r="I23" s="35"/>
      <c r="J23" s="35"/>
    </row>
    <row r="24" spans="1:10" ht="16.5" thickBot="1">
      <c r="A24" s="41" t="s">
        <v>243</v>
      </c>
      <c r="B24" s="42" t="s">
        <v>213</v>
      </c>
      <c r="C24" s="43" t="s">
        <v>244</v>
      </c>
      <c r="D24" s="43" t="s">
        <v>245</v>
      </c>
      <c r="E24" s="46"/>
      <c r="F24" s="35"/>
      <c r="G24" s="35"/>
      <c r="H24" s="35"/>
      <c r="I24" s="35"/>
      <c r="J24" s="35"/>
    </row>
    <row r="25" spans="1:10" ht="32.25" thickBot="1">
      <c r="A25" s="41" t="s">
        <v>246</v>
      </c>
      <c r="B25" s="44" t="s">
        <v>213</v>
      </c>
      <c r="C25" s="36" t="s">
        <v>247</v>
      </c>
      <c r="D25" s="43" t="s">
        <v>248</v>
      </c>
      <c r="E25" s="46"/>
      <c r="F25" s="35"/>
      <c r="G25" s="35"/>
      <c r="H25" s="35"/>
      <c r="I25" s="35"/>
      <c r="J25" s="35"/>
    </row>
    <row r="26" spans="1:10" ht="13.5" thickBot="1">
      <c r="A26" s="35"/>
      <c r="B26" s="35"/>
      <c r="C26" s="35"/>
      <c r="D26" s="35" t="s">
        <v>251</v>
      </c>
      <c r="E26" s="35"/>
      <c r="F26" s="35"/>
      <c r="G26" s="35"/>
      <c r="H26" s="35"/>
      <c r="I26" s="35"/>
      <c r="J26" s="35"/>
    </row>
    <row r="27" spans="1:10" ht="16.5" thickBot="1">
      <c r="A27" s="47" t="s">
        <v>252</v>
      </c>
      <c r="B27" s="48" t="s">
        <v>213</v>
      </c>
      <c r="C27" s="49" t="s">
        <v>253</v>
      </c>
      <c r="D27" s="50" t="s">
        <v>254</v>
      </c>
      <c r="E27" s="55">
        <f>IF([1]!ОКПО="","",[1]!ОКПО)</f>
      </c>
      <c r="F27" s="35"/>
      <c r="G27" s="35"/>
      <c r="H27" s="35"/>
      <c r="I27" s="35"/>
      <c r="J27" s="35"/>
    </row>
    <row r="28" spans="1:10" ht="32.25" thickBot="1">
      <c r="A28" s="36" t="s">
        <v>255</v>
      </c>
      <c r="B28" s="38" t="s">
        <v>213</v>
      </c>
      <c r="C28" s="39" t="s">
        <v>256</v>
      </c>
      <c r="D28" s="40" t="s">
        <v>257</v>
      </c>
      <c r="E28" s="45">
        <f>IF([1]!ОснВидДеят="","",[1]!ОснВидДеят)</f>
      </c>
      <c r="F28" s="35"/>
      <c r="G28" s="35"/>
      <c r="H28" s="35"/>
      <c r="I28" s="35"/>
      <c r="J28" s="35"/>
    </row>
    <row r="29" spans="1:10" ht="12.75">
      <c r="A29" s="81" t="s">
        <v>258</v>
      </c>
      <c r="B29" s="83" t="s">
        <v>213</v>
      </c>
      <c r="C29" s="83" t="s">
        <v>259</v>
      </c>
      <c r="D29" s="99" t="s">
        <v>260</v>
      </c>
      <c r="E29" s="96" t="str">
        <f>IF([1]!ОКВЭД="","",[1]!ОКВЭД)</f>
        <v>70.20.2</v>
      </c>
      <c r="F29" s="35"/>
      <c r="G29" s="35"/>
      <c r="H29" s="35"/>
      <c r="I29" s="35"/>
      <c r="J29" s="35"/>
    </row>
    <row r="30" spans="1:10" ht="12.75">
      <c r="A30" s="85"/>
      <c r="B30" s="86"/>
      <c r="C30" s="86"/>
      <c r="D30" s="100"/>
      <c r="E30" s="97"/>
      <c r="F30" s="35"/>
      <c r="G30" s="35"/>
      <c r="H30" s="35"/>
      <c r="I30" s="35"/>
      <c r="J30" s="35"/>
    </row>
    <row r="31" spans="1:10" ht="16.5" customHeight="1" thickBot="1">
      <c r="A31" s="82"/>
      <c r="B31" s="84"/>
      <c r="C31" s="86"/>
      <c r="D31" s="101"/>
      <c r="E31" s="98"/>
      <c r="F31" s="35"/>
      <c r="G31" s="35"/>
      <c r="H31" s="35"/>
      <c r="I31" s="35"/>
      <c r="J31" s="35"/>
    </row>
    <row r="32" spans="1:10" ht="32.25" thickBot="1">
      <c r="A32" s="36" t="s">
        <v>261</v>
      </c>
      <c r="B32" s="38" t="s">
        <v>213</v>
      </c>
      <c r="C32" s="39" t="s">
        <v>256</v>
      </c>
      <c r="D32" s="40" t="s">
        <v>262</v>
      </c>
      <c r="E32" s="45">
        <f>IF([1]!ОргПравФорм="","",[1]!ОргПравФорм)</f>
      </c>
      <c r="F32" s="35"/>
      <c r="G32" s="35"/>
      <c r="H32" s="35"/>
      <c r="I32" s="35"/>
      <c r="J32" s="35"/>
    </row>
    <row r="33" spans="1:10" ht="32.25" thickBot="1">
      <c r="A33" s="36" t="s">
        <v>263</v>
      </c>
      <c r="B33" s="38" t="s">
        <v>213</v>
      </c>
      <c r="C33" s="39" t="s">
        <v>264</v>
      </c>
      <c r="D33" s="40" t="s">
        <v>265</v>
      </c>
      <c r="E33" s="45">
        <f>IF([1]!ОКОПФ="","",[1]!ОКОПФ)</f>
      </c>
      <c r="F33" s="35"/>
      <c r="G33" s="35"/>
      <c r="H33" s="35"/>
      <c r="I33" s="35"/>
      <c r="J33" s="35"/>
    </row>
    <row r="34" spans="1:10" ht="32.25" thickBot="1">
      <c r="A34" s="36" t="s">
        <v>266</v>
      </c>
      <c r="B34" s="38" t="s">
        <v>213</v>
      </c>
      <c r="C34" s="39" t="s">
        <v>256</v>
      </c>
      <c r="D34" s="40" t="s">
        <v>267</v>
      </c>
      <c r="E34" s="45">
        <f>IF([1]!ФормСобств="","",[1]!ФормСобств)</f>
      </c>
      <c r="F34" s="35"/>
      <c r="G34" s="35"/>
      <c r="H34" s="35"/>
      <c r="I34" s="35"/>
      <c r="J34" s="35"/>
    </row>
    <row r="35" spans="1:10" ht="16.5" thickBot="1">
      <c r="A35" s="36" t="s">
        <v>268</v>
      </c>
      <c r="B35" s="38" t="s">
        <v>213</v>
      </c>
      <c r="C35" s="39" t="s">
        <v>264</v>
      </c>
      <c r="D35" s="40" t="s">
        <v>269</v>
      </c>
      <c r="E35" s="45">
        <f>IF([1]!ОКФС="","",[1]!ОКФС)</f>
      </c>
      <c r="F35" s="35"/>
      <c r="G35" s="35"/>
      <c r="H35" s="35"/>
      <c r="I35" s="35"/>
      <c r="J35" s="35"/>
    </row>
    <row r="36" spans="1:10" ht="12.7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2.7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.7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2.7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2.7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2.7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.7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2.7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2.7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2.7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2.7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2.7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ht="12.75">
      <c r="E57" s="35"/>
    </row>
    <row r="58" ht="12.75">
      <c r="E58" s="35"/>
    </row>
    <row r="59" ht="12.75">
      <c r="E59" s="35"/>
    </row>
    <row r="60" ht="12.75">
      <c r="E60" s="35"/>
    </row>
    <row r="61" ht="12.75">
      <c r="E61" s="35"/>
    </row>
    <row r="62" ht="12.75">
      <c r="E62" s="35"/>
    </row>
    <row r="63" ht="12.75">
      <c r="E63" s="35"/>
    </row>
    <row r="64" ht="12.75">
      <c r="E64" s="35"/>
    </row>
    <row r="65" ht="12.75">
      <c r="E65" s="35"/>
    </row>
    <row r="66" ht="12.75">
      <c r="E66" s="35"/>
    </row>
    <row r="67" ht="12.75">
      <c r="E67" s="35"/>
    </row>
    <row r="68" ht="12.75">
      <c r="E68" s="35"/>
    </row>
    <row r="69" ht="12.75">
      <c r="E69" s="35"/>
    </row>
    <row r="70" ht="12.75">
      <c r="E70" s="35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</sheetData>
  <sheetProtection/>
  <mergeCells count="34">
    <mergeCell ref="E21:E23"/>
    <mergeCell ref="A29:A31"/>
    <mergeCell ref="B29:B31"/>
    <mergeCell ref="E29:E31"/>
    <mergeCell ref="D29:D31"/>
    <mergeCell ref="C29:C31"/>
    <mergeCell ref="A21:A23"/>
    <mergeCell ref="B21:B23"/>
    <mergeCell ref="C21:C23"/>
    <mergeCell ref="D21:D23"/>
    <mergeCell ref="E12:E14"/>
    <mergeCell ref="A15:A18"/>
    <mergeCell ref="B15:B18"/>
    <mergeCell ref="C15:C18"/>
    <mergeCell ref="D15:D18"/>
    <mergeCell ref="E5:E6"/>
    <mergeCell ref="E7:E8"/>
    <mergeCell ref="E9:E10"/>
    <mergeCell ref="E15:E18"/>
    <mergeCell ref="A9:A10"/>
    <mergeCell ref="B9:B10"/>
    <mergeCell ref="C9:C10"/>
    <mergeCell ref="D9:D10"/>
    <mergeCell ref="A12:A14"/>
    <mergeCell ref="B12:B14"/>
    <mergeCell ref="D12:D14"/>
    <mergeCell ref="A5:A6"/>
    <mergeCell ref="B5:B6"/>
    <mergeCell ref="C5:C6"/>
    <mergeCell ref="D5:D6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2">
      <selection activeCell="D33" sqref="D33:D47"/>
    </sheetView>
  </sheetViews>
  <sheetFormatPr defaultColWidth="9.00390625" defaultRowHeight="12.75"/>
  <cols>
    <col min="1" max="1" width="26.375" style="0" customWidth="1"/>
    <col min="3" max="3" width="19.75390625" style="0" customWidth="1"/>
    <col min="4" max="4" width="16.75390625" style="0" customWidth="1"/>
    <col min="5" max="5" width="20.625" style="0" customWidth="1"/>
    <col min="6" max="6" width="23.375" style="0" customWidth="1"/>
  </cols>
  <sheetData>
    <row r="1" spans="1:3" ht="12.75">
      <c r="A1" s="15" t="s">
        <v>171</v>
      </c>
      <c r="B1" s="16"/>
      <c r="C1" s="16"/>
    </row>
    <row r="3" ht="15.75">
      <c r="A3" s="17" t="s">
        <v>172</v>
      </c>
    </row>
    <row r="4" spans="1:6" ht="47.25">
      <c r="A4" s="18" t="s">
        <v>173</v>
      </c>
      <c r="B4" s="18" t="s">
        <v>174</v>
      </c>
      <c r="C4" s="18" t="s">
        <v>175</v>
      </c>
      <c r="D4" s="18" t="s">
        <v>176</v>
      </c>
      <c r="E4" s="18" t="s">
        <v>177</v>
      </c>
      <c r="F4" s="18" t="s">
        <v>178</v>
      </c>
    </row>
    <row r="5" spans="1:7" ht="12.75">
      <c r="A5" s="19"/>
      <c r="B5" s="19" t="b">
        <v>1</v>
      </c>
      <c r="C5" s="19" t="b">
        <v>0</v>
      </c>
      <c r="D5" s="19" t="s">
        <v>170</v>
      </c>
      <c r="E5" s="19" t="s">
        <v>270</v>
      </c>
      <c r="F5" s="19"/>
      <c r="G5">
        <v>14</v>
      </c>
    </row>
    <row r="6" spans="1:7" ht="12.75">
      <c r="A6" s="19"/>
      <c r="B6" s="19" t="b">
        <v>0</v>
      </c>
      <c r="C6" s="19" t="b">
        <v>1</v>
      </c>
      <c r="D6" s="19" t="s">
        <v>271</v>
      </c>
      <c r="E6" s="19" t="s">
        <v>272</v>
      </c>
      <c r="F6" s="19"/>
      <c r="G6">
        <v>3</v>
      </c>
    </row>
    <row r="7" spans="1:7" ht="12.75">
      <c r="A7" s="19"/>
      <c r="B7" s="19" t="b">
        <v>1</v>
      </c>
      <c r="C7" s="19" t="b">
        <v>0</v>
      </c>
      <c r="D7" s="19" t="s">
        <v>273</v>
      </c>
      <c r="E7" s="19" t="s">
        <v>274</v>
      </c>
      <c r="F7" s="19"/>
      <c r="G7">
        <v>18</v>
      </c>
    </row>
    <row r="8" spans="1:7" ht="12.75">
      <c r="A8" s="19"/>
      <c r="B8" s="19" t="b">
        <v>0</v>
      </c>
      <c r="C8" s="19" t="b">
        <v>1</v>
      </c>
      <c r="D8" s="19" t="s">
        <v>283</v>
      </c>
      <c r="E8" s="19" t="s">
        <v>284</v>
      </c>
      <c r="F8" s="19"/>
      <c r="G8">
        <v>3</v>
      </c>
    </row>
    <row r="9" spans="1:7" ht="12.75">
      <c r="A9" s="19"/>
      <c r="B9" s="19" t="b">
        <v>1</v>
      </c>
      <c r="C9" s="19" t="b">
        <v>0</v>
      </c>
      <c r="D9" s="19" t="s">
        <v>275</v>
      </c>
      <c r="E9" s="19" t="s">
        <v>276</v>
      </c>
      <c r="F9" s="19"/>
      <c r="G9">
        <v>16</v>
      </c>
    </row>
    <row r="10" spans="1:7" ht="12.75">
      <c r="A10" s="19"/>
      <c r="B10" s="19" t="b">
        <v>0</v>
      </c>
      <c r="C10" s="19" t="b">
        <v>1</v>
      </c>
      <c r="D10" s="19" t="s">
        <v>281</v>
      </c>
      <c r="E10" s="19" t="s">
        <v>282</v>
      </c>
      <c r="F10" s="19"/>
      <c r="G10">
        <v>3</v>
      </c>
    </row>
    <row r="11" spans="1:7" ht="12.75">
      <c r="A11" s="19"/>
      <c r="B11" s="19" t="b">
        <v>1</v>
      </c>
      <c r="C11" s="19" t="b">
        <v>0</v>
      </c>
      <c r="D11" s="19" t="s">
        <v>277</v>
      </c>
      <c r="E11" s="19" t="s">
        <v>278</v>
      </c>
      <c r="F11" s="19"/>
      <c r="G11">
        <v>16</v>
      </c>
    </row>
    <row r="12" spans="1:7" ht="12.75">
      <c r="A12" s="19"/>
      <c r="B12" s="19" t="b">
        <v>0</v>
      </c>
      <c r="C12" s="19" t="b">
        <v>1</v>
      </c>
      <c r="D12" s="19" t="s">
        <v>279</v>
      </c>
      <c r="E12" s="19" t="s">
        <v>280</v>
      </c>
      <c r="F12" s="19"/>
      <c r="G12">
        <v>3</v>
      </c>
    </row>
    <row r="13" spans="1:7" ht="12.75">
      <c r="A13" s="19"/>
      <c r="B13" s="19" t="b">
        <v>1</v>
      </c>
      <c r="C13" s="19" t="b">
        <v>0</v>
      </c>
      <c r="D13" s="19" t="s">
        <v>285</v>
      </c>
      <c r="E13" s="19" t="s">
        <v>286</v>
      </c>
      <c r="F13" s="19"/>
      <c r="G13">
        <v>10</v>
      </c>
    </row>
    <row r="14" spans="1:7" ht="12.75">
      <c r="A14" s="19"/>
      <c r="B14" s="19" t="b">
        <v>0</v>
      </c>
      <c r="C14" s="19" t="b">
        <v>1</v>
      </c>
      <c r="D14" s="19" t="s">
        <v>287</v>
      </c>
      <c r="E14" s="19" t="s">
        <v>288</v>
      </c>
      <c r="F14" s="19"/>
      <c r="G14">
        <v>3</v>
      </c>
    </row>
    <row r="15" spans="1:7" ht="12.75">
      <c r="A15" s="19"/>
      <c r="B15" s="19" t="b">
        <v>1</v>
      </c>
      <c r="C15" s="19" t="b">
        <v>0</v>
      </c>
      <c r="D15" s="19" t="s">
        <v>289</v>
      </c>
      <c r="E15" s="19" t="s">
        <v>292</v>
      </c>
      <c r="F15" s="19"/>
      <c r="G15">
        <v>24</v>
      </c>
    </row>
    <row r="16" spans="1:7" ht="12.75">
      <c r="A16" s="19"/>
      <c r="B16" s="19" t="b">
        <v>0</v>
      </c>
      <c r="C16" s="19" t="b">
        <v>1</v>
      </c>
      <c r="D16" s="19" t="s">
        <v>290</v>
      </c>
      <c r="E16" s="19" t="s">
        <v>291</v>
      </c>
      <c r="F16" s="19"/>
      <c r="G16">
        <v>3</v>
      </c>
    </row>
    <row r="17" spans="1:7" ht="12.75">
      <c r="A17" s="19"/>
      <c r="B17" s="19" t="b">
        <v>1</v>
      </c>
      <c r="C17" s="19" t="b">
        <v>0</v>
      </c>
      <c r="D17" s="19" t="s">
        <v>293</v>
      </c>
      <c r="E17" s="19" t="s">
        <v>296</v>
      </c>
      <c r="F17" s="19"/>
      <c r="G17">
        <v>24</v>
      </c>
    </row>
    <row r="18" spans="1:7" ht="12.75">
      <c r="A18" s="19"/>
      <c r="B18" s="19" t="b">
        <v>0</v>
      </c>
      <c r="C18" s="19" t="b">
        <v>1</v>
      </c>
      <c r="D18" s="19" t="s">
        <v>294</v>
      </c>
      <c r="E18" s="19" t="s">
        <v>295</v>
      </c>
      <c r="F18" s="19"/>
      <c r="G18">
        <v>3</v>
      </c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9"/>
      <c r="B21" s="19"/>
      <c r="C21" s="19"/>
      <c r="D21" s="19"/>
      <c r="E21" s="19"/>
      <c r="F21" s="19"/>
    </row>
    <row r="22" spans="1:6" ht="12.75">
      <c r="A22" s="19"/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5" ht="12.75">
      <c r="A25" t="s">
        <v>179</v>
      </c>
    </row>
    <row r="26" spans="1:2" ht="12.75">
      <c r="A26" t="s">
        <v>180</v>
      </c>
      <c r="B26" t="s">
        <v>181</v>
      </c>
    </row>
    <row r="33" spans="3:4" ht="12.75">
      <c r="C33" s="76" t="s">
        <v>283</v>
      </c>
      <c r="D33" s="75" t="s">
        <v>303</v>
      </c>
    </row>
    <row r="34" spans="3:4" ht="12.75">
      <c r="C34" s="76" t="s">
        <v>304</v>
      </c>
      <c r="D34" s="75" t="s">
        <v>305</v>
      </c>
    </row>
    <row r="35" spans="3:4" ht="12.75">
      <c r="C35" s="76" t="s">
        <v>284</v>
      </c>
      <c r="D35" s="75" t="s">
        <v>306</v>
      </c>
    </row>
    <row r="36" spans="3:4" ht="12.75">
      <c r="C36" s="76" t="s">
        <v>281</v>
      </c>
      <c r="D36" s="75" t="s">
        <v>307</v>
      </c>
    </row>
    <row r="37" spans="3:4" ht="12.75">
      <c r="C37" s="76" t="s">
        <v>308</v>
      </c>
      <c r="D37" s="75" t="s">
        <v>309</v>
      </c>
    </row>
    <row r="38" spans="3:4" ht="12.75">
      <c r="C38" s="76" t="s">
        <v>282</v>
      </c>
      <c r="D38" s="75" t="s">
        <v>310</v>
      </c>
    </row>
    <row r="39" spans="3:4" ht="12.75">
      <c r="C39" s="76" t="s">
        <v>279</v>
      </c>
      <c r="D39" s="75" t="s">
        <v>311</v>
      </c>
    </row>
    <row r="40" spans="3:4" ht="12.75">
      <c r="C40" s="76" t="s">
        <v>312</v>
      </c>
      <c r="D40" s="75" t="s">
        <v>313</v>
      </c>
    </row>
    <row r="41" spans="3:4" ht="12.75">
      <c r="C41" s="76" t="s">
        <v>280</v>
      </c>
      <c r="D41" s="75" t="s">
        <v>314</v>
      </c>
    </row>
    <row r="42" spans="3:4" ht="12.75">
      <c r="C42" s="76" t="s">
        <v>287</v>
      </c>
      <c r="D42" s="75" t="s">
        <v>315</v>
      </c>
    </row>
    <row r="43" spans="3:4" ht="12.75">
      <c r="C43" s="76" t="s">
        <v>316</v>
      </c>
      <c r="D43" s="75" t="s">
        <v>317</v>
      </c>
    </row>
    <row r="44" spans="3:4" ht="12.75">
      <c r="C44" s="76" t="s">
        <v>288</v>
      </c>
      <c r="D44" s="75" t="s">
        <v>318</v>
      </c>
    </row>
    <row r="45" spans="3:4" ht="12.75">
      <c r="C45" s="76" t="s">
        <v>290</v>
      </c>
      <c r="D45" s="75" t="s">
        <v>319</v>
      </c>
    </row>
    <row r="46" spans="3:4" ht="12.75">
      <c r="C46" s="76" t="s">
        <v>320</v>
      </c>
      <c r="D46" s="75" t="s">
        <v>321</v>
      </c>
    </row>
    <row r="47" spans="3:4" ht="12.75">
      <c r="C47" s="76" t="s">
        <v>291</v>
      </c>
      <c r="D47" s="75" t="s">
        <v>322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H122"/>
  <sheetViews>
    <sheetView showGridLines="0" showRowColHeaders="0" showOutlineSymbols="0" zoomScalePageLayoutView="0" workbookViewId="0" topLeftCell="A1">
      <selection activeCell="BI9" sqref="BI9"/>
    </sheetView>
  </sheetViews>
  <sheetFormatPr defaultColWidth="1.75390625" defaultRowHeight="12.75"/>
  <cols>
    <col min="1" max="16384" width="1.75390625" style="1" customWidth="1"/>
  </cols>
  <sheetData>
    <row r="1" spans="1:50" ht="11.25">
      <c r="A1" s="296">
        <f>IF(номер_отчетности=1,"","Уточненный расчет")</f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AX1" s="2" t="s">
        <v>102</v>
      </c>
    </row>
    <row r="2" spans="1:50" ht="11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AX2" s="2" t="s">
        <v>140</v>
      </c>
    </row>
    <row r="3" ht="11.25">
      <c r="AX3" s="2" t="s">
        <v>141</v>
      </c>
    </row>
    <row r="4" ht="11.25">
      <c r="AX4" s="2" t="s">
        <v>142</v>
      </c>
    </row>
    <row r="5" spans="1:50" s="4" customFormat="1" ht="1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60" s="7" customFormat="1" ht="13.5" thickBot="1">
      <c r="A6" s="5"/>
      <c r="B6" s="5"/>
      <c r="C6" s="72"/>
      <c r="F6" s="73" t="s">
        <v>301</v>
      </c>
      <c r="M6" s="136" t="str">
        <f>"01 январь 20"&amp;год_отчетности&amp;" г."</f>
        <v>01 январь 2008 г.</v>
      </c>
      <c r="N6" s="136"/>
      <c r="O6" s="136"/>
      <c r="P6" s="136"/>
      <c r="Q6" s="136"/>
      <c r="R6" s="136"/>
      <c r="S6" s="136"/>
      <c r="T6" s="136"/>
      <c r="U6" s="136"/>
      <c r="V6" s="6" t="s">
        <v>302</v>
      </c>
      <c r="W6" s="52"/>
      <c r="X6" s="137">
        <f>КонПериодОтч</f>
        <v>39813</v>
      </c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138"/>
      <c r="AJ6" s="72"/>
      <c r="AK6" s="5"/>
      <c r="AL6" s="5"/>
      <c r="AM6" s="114" t="s">
        <v>1</v>
      </c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6"/>
      <c r="BH6" s="74"/>
    </row>
    <row r="7" spans="1:50" s="7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9" t="s">
        <v>7</v>
      </c>
      <c r="AL7" s="8"/>
      <c r="AM7" s="133" t="s">
        <v>2</v>
      </c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5"/>
    </row>
    <row r="8" spans="1:50" s="52" customFormat="1" ht="13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 t="s">
        <v>8</v>
      </c>
      <c r="AL8" s="53"/>
      <c r="AM8" s="112" t="str">
        <f>MID(TEXT(YEAR(КонПериодОтч),"0000"),1,4)</f>
        <v>2008</v>
      </c>
      <c r="AN8" s="113"/>
      <c r="AO8" s="113"/>
      <c r="AP8" s="113"/>
      <c r="AQ8" s="113" t="str">
        <f>MID(TEXT(MONTH(КонПериодОтч),"00"),1,2)</f>
        <v>12</v>
      </c>
      <c r="AR8" s="113"/>
      <c r="AS8" s="113"/>
      <c r="AT8" s="113"/>
      <c r="AU8" s="113" t="str">
        <f>MID(TEXT(DAY(КонПериодОтч),"00"),1,2)</f>
        <v>31</v>
      </c>
      <c r="AV8" s="113"/>
      <c r="AW8" s="113"/>
      <c r="AX8" s="132"/>
    </row>
    <row r="9" spans="1:50" s="52" customFormat="1" ht="13.5" customHeight="1">
      <c r="A9" s="56" t="s">
        <v>3</v>
      </c>
      <c r="B9" s="56"/>
      <c r="C9" s="56"/>
      <c r="D9" s="56"/>
      <c r="E9" s="56"/>
      <c r="F9" s="56"/>
      <c r="G9" s="56"/>
      <c r="H9" s="117" t="str">
        <f>IF([1]!Наименование="","",[1]!Наименование)</f>
        <v>ОАО "МАГАЗИН "ОЛИМПИЕЦ"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62"/>
      <c r="AH9" s="63"/>
      <c r="AI9" s="64"/>
      <c r="AJ9" s="64"/>
      <c r="AK9" s="65" t="s">
        <v>4</v>
      </c>
      <c r="AL9" s="64"/>
      <c r="AM9" s="109">
        <f>IF([1]!ОКПО="","",[1]!ОКПО)</f>
      </c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1"/>
    </row>
    <row r="10" spans="1:50" s="52" customFormat="1" ht="13.5" customHeight="1">
      <c r="A10" s="56" t="s">
        <v>5</v>
      </c>
      <c r="B10" s="56"/>
      <c r="C10" s="56"/>
      <c r="D10" s="56"/>
      <c r="E10" s="56"/>
      <c r="F10" s="56"/>
      <c r="G10" s="56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3"/>
      <c r="AJ10" s="64"/>
      <c r="AK10" s="65" t="s">
        <v>9</v>
      </c>
      <c r="AL10" s="64"/>
      <c r="AM10" s="109" t="str">
        <f>[1]!ИННЮЛ&amp;""</f>
        <v>5256000023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</row>
    <row r="11" spans="1:50" s="52" customFormat="1" ht="13.5" customHeight="1">
      <c r="A11" s="56" t="s">
        <v>6</v>
      </c>
      <c r="B11" s="56"/>
      <c r="C11" s="56"/>
      <c r="D11" s="56"/>
      <c r="E11" s="56"/>
      <c r="F11" s="56"/>
      <c r="G11" s="56"/>
      <c r="H11" s="63"/>
      <c r="I11" s="63"/>
      <c r="J11" s="117">
        <f>IF([1]!ОснВидДеят="","",[1]!ОснВидДеят)</f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62"/>
      <c r="AH11" s="63"/>
      <c r="AI11" s="64"/>
      <c r="AJ11" s="64"/>
      <c r="AK11" s="65" t="s">
        <v>78</v>
      </c>
      <c r="AL11" s="64"/>
      <c r="AM11" s="125" t="str">
        <f>IF([1]!ОКВЭД="","",[1]!ОКВЭД)</f>
        <v>70.20.2</v>
      </c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7"/>
    </row>
    <row r="12" spans="1:50" s="52" customFormat="1" ht="13.5" customHeight="1">
      <c r="A12" s="56" t="s">
        <v>300</v>
      </c>
      <c r="B12" s="56"/>
      <c r="C12" s="56"/>
      <c r="D12" s="56"/>
      <c r="E12" s="56"/>
      <c r="F12" s="56"/>
      <c r="G12" s="56"/>
      <c r="H12" s="63"/>
      <c r="I12" s="63"/>
      <c r="J12" s="62"/>
      <c r="K12" s="62"/>
      <c r="L12" s="62"/>
      <c r="M12" s="62"/>
      <c r="N12" s="62"/>
      <c r="O12" s="62"/>
      <c r="P12" s="62"/>
      <c r="Q12" s="62"/>
      <c r="R12" s="117">
        <f>IF([1]!ОргПравФорм="","",[1]!ОргПравФорм)</f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64"/>
      <c r="AM12" s="128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30"/>
    </row>
    <row r="13" spans="1:50" s="52" customFormat="1" ht="13.5" customHeight="1">
      <c r="A13" s="56" t="s">
        <v>299</v>
      </c>
      <c r="B13" s="56"/>
      <c r="C13" s="56"/>
      <c r="D13" s="56"/>
      <c r="E13" s="56"/>
      <c r="F13" s="56"/>
      <c r="G13" s="56"/>
      <c r="H13" s="64"/>
      <c r="I13" s="64"/>
      <c r="J13" s="64"/>
      <c r="K13" s="64"/>
      <c r="L13" s="117">
        <f>IF([1]!ФормСобств="","",[1]!ФормСобств)</f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67"/>
      <c r="AM13" s="125">
        <f>IF([1]!ОКОПФ="","",[1]!ОКОПФ)</f>
      </c>
      <c r="AN13" s="126"/>
      <c r="AO13" s="126"/>
      <c r="AP13" s="126"/>
      <c r="AQ13" s="126"/>
      <c r="AR13" s="297"/>
      <c r="AS13" s="299">
        <f>IF([1]!ОКФС="","",[1]!ОКФС)</f>
      </c>
      <c r="AT13" s="126"/>
      <c r="AU13" s="126"/>
      <c r="AV13" s="126"/>
      <c r="AW13" s="126"/>
      <c r="AX13" s="127"/>
    </row>
    <row r="14" spans="1:50" s="52" customFormat="1" ht="13.5" customHeight="1">
      <c r="A14" s="58"/>
      <c r="B14" s="58"/>
      <c r="C14" s="58"/>
      <c r="D14" s="58"/>
      <c r="E14" s="58"/>
      <c r="F14" s="58"/>
      <c r="G14" s="5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69"/>
      <c r="AE14" s="69"/>
      <c r="AF14" s="64"/>
      <c r="AG14" s="64"/>
      <c r="AH14" s="64"/>
      <c r="AI14" s="64"/>
      <c r="AJ14" s="64"/>
      <c r="AK14" s="65" t="s">
        <v>10</v>
      </c>
      <c r="AL14" s="64"/>
      <c r="AM14" s="128"/>
      <c r="AN14" s="129"/>
      <c r="AO14" s="129"/>
      <c r="AP14" s="129"/>
      <c r="AQ14" s="129"/>
      <c r="AR14" s="298"/>
      <c r="AS14" s="300"/>
      <c r="AT14" s="129"/>
      <c r="AU14" s="129"/>
      <c r="AV14" s="129"/>
      <c r="AW14" s="129"/>
      <c r="AX14" s="130"/>
    </row>
    <row r="15" spans="1:50" s="52" customFormat="1" ht="13.5" customHeight="1" thickBot="1">
      <c r="A15" s="124" t="s">
        <v>298</v>
      </c>
      <c r="B15" s="124"/>
      <c r="C15" s="124"/>
      <c r="D15" s="124"/>
      <c r="E15" s="124"/>
      <c r="F15" s="124"/>
      <c r="G15" s="124"/>
      <c r="H15" s="124"/>
      <c r="I15" s="124"/>
      <c r="J15" s="302" t="str">
        <f>IF(ОКЕИ=384,"тыс. руб","млн. руб")</f>
        <v>тыс. руб</v>
      </c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58"/>
      <c r="AD15" s="58"/>
      <c r="AE15" s="58"/>
      <c r="AF15" s="56"/>
      <c r="AG15" s="56"/>
      <c r="AH15" s="56"/>
      <c r="AI15" s="56"/>
      <c r="AJ15" s="56"/>
      <c r="AK15" s="57" t="s">
        <v>11</v>
      </c>
      <c r="AL15" s="56"/>
      <c r="AM15" s="303">
        <v>384</v>
      </c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5"/>
    </row>
    <row r="16" spans="1:50" s="51" customFormat="1" ht="13.5" customHeight="1" thickBot="1">
      <c r="A16" s="59" t="s">
        <v>297</v>
      </c>
      <c r="B16" s="59"/>
      <c r="C16" s="59"/>
      <c r="D16" s="59"/>
      <c r="E16" s="301" t="str">
        <f>SUBSTITUTE([1]!АдрЮр,","," ")</f>
        <v>643 000000 52       </v>
      </c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s="7" customFormat="1" ht="13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 t="s">
        <v>12</v>
      </c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121">
        <f>дата_отчетности</f>
        <v>39861</v>
      </c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3"/>
    </row>
    <row r="18" spans="1:50" s="7" customFormat="1" ht="13.5" customHeight="1" thickBo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 t="s">
        <v>13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118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20"/>
    </row>
    <row r="21" spans="1:50" s="7" customFormat="1" ht="12">
      <c r="A21" s="139" t="s">
        <v>14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 t="s">
        <v>133</v>
      </c>
      <c r="AD21" s="139"/>
      <c r="AE21" s="139"/>
      <c r="AF21" s="139"/>
      <c r="AG21" s="139" t="s">
        <v>69</v>
      </c>
      <c r="AH21" s="139"/>
      <c r="AI21" s="139"/>
      <c r="AJ21" s="139"/>
      <c r="AK21" s="139"/>
      <c r="AL21" s="139"/>
      <c r="AM21" s="139"/>
      <c r="AN21" s="139"/>
      <c r="AO21" s="139"/>
      <c r="AP21" s="139" t="s">
        <v>71</v>
      </c>
      <c r="AQ21" s="139"/>
      <c r="AR21" s="139"/>
      <c r="AS21" s="139"/>
      <c r="AT21" s="139"/>
      <c r="AU21" s="139"/>
      <c r="AV21" s="139"/>
      <c r="AW21" s="139"/>
      <c r="AX21" s="139"/>
    </row>
    <row r="22" spans="1:50" s="7" customFormat="1" ht="1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 t="s">
        <v>134</v>
      </c>
      <c r="AD22" s="140"/>
      <c r="AE22" s="140"/>
      <c r="AF22" s="140"/>
      <c r="AG22" s="140" t="s">
        <v>70</v>
      </c>
      <c r="AH22" s="140"/>
      <c r="AI22" s="140"/>
      <c r="AJ22" s="140"/>
      <c r="AK22" s="140"/>
      <c r="AL22" s="140"/>
      <c r="AM22" s="140"/>
      <c r="AN22" s="140"/>
      <c r="AO22" s="140"/>
      <c r="AP22" s="140" t="s">
        <v>72</v>
      </c>
      <c r="AQ22" s="140"/>
      <c r="AR22" s="140"/>
      <c r="AS22" s="140"/>
      <c r="AT22" s="140"/>
      <c r="AU22" s="140"/>
      <c r="AV22" s="140"/>
      <c r="AW22" s="140"/>
      <c r="AX22" s="140"/>
    </row>
    <row r="23" spans="1:50" s="7" customFormat="1" ht="12.75" thickBot="1">
      <c r="A23" s="139">
        <v>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>
        <v>2</v>
      </c>
      <c r="AD23" s="139"/>
      <c r="AE23" s="139"/>
      <c r="AF23" s="139"/>
      <c r="AG23" s="139">
        <v>3</v>
      </c>
      <c r="AH23" s="139"/>
      <c r="AI23" s="139"/>
      <c r="AJ23" s="139"/>
      <c r="AK23" s="139"/>
      <c r="AL23" s="139"/>
      <c r="AM23" s="139"/>
      <c r="AN23" s="139"/>
      <c r="AO23" s="139"/>
      <c r="AP23" s="139">
        <v>4</v>
      </c>
      <c r="AQ23" s="139"/>
      <c r="AR23" s="139"/>
      <c r="AS23" s="139"/>
      <c r="AT23" s="139"/>
      <c r="AU23" s="139"/>
      <c r="AV23" s="139"/>
      <c r="AW23" s="139"/>
      <c r="AX23" s="139"/>
    </row>
    <row r="24" spans="1:50" s="5" customFormat="1" ht="12.75">
      <c r="A24" s="208" t="s">
        <v>23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81"/>
      <c r="AD24" s="182"/>
      <c r="AE24" s="182"/>
      <c r="AF24" s="183"/>
      <c r="AG24" s="204">
        <v>0</v>
      </c>
      <c r="AH24" s="205"/>
      <c r="AI24" s="205"/>
      <c r="AJ24" s="205"/>
      <c r="AK24" s="205"/>
      <c r="AL24" s="205"/>
      <c r="AM24" s="205"/>
      <c r="AN24" s="205"/>
      <c r="AO24" s="206"/>
      <c r="AP24" s="204">
        <v>0</v>
      </c>
      <c r="AQ24" s="205"/>
      <c r="AR24" s="205"/>
      <c r="AS24" s="205"/>
      <c r="AT24" s="205"/>
      <c r="AU24" s="205"/>
      <c r="AV24" s="205"/>
      <c r="AW24" s="205"/>
      <c r="AX24" s="206"/>
    </row>
    <row r="25" spans="1:50" s="5" customFormat="1" ht="12.75">
      <c r="A25" s="209" t="s">
        <v>79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1"/>
      <c r="AC25" s="163" t="s">
        <v>15</v>
      </c>
      <c r="AD25" s="164"/>
      <c r="AE25" s="164"/>
      <c r="AF25" s="165"/>
      <c r="AG25" s="201"/>
      <c r="AH25" s="202"/>
      <c r="AI25" s="202"/>
      <c r="AJ25" s="202"/>
      <c r="AK25" s="202"/>
      <c r="AL25" s="202"/>
      <c r="AM25" s="202"/>
      <c r="AN25" s="202"/>
      <c r="AO25" s="203"/>
      <c r="AP25" s="201"/>
      <c r="AQ25" s="202"/>
      <c r="AR25" s="202"/>
      <c r="AS25" s="202"/>
      <c r="AT25" s="202"/>
      <c r="AU25" s="202"/>
      <c r="AV25" s="202"/>
      <c r="AW25" s="202"/>
      <c r="AX25" s="203"/>
    </row>
    <row r="26" spans="1:50" s="5" customFormat="1" ht="15" customHeight="1">
      <c r="A26" s="212" t="s">
        <v>80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8"/>
      <c r="AC26" s="174" t="s">
        <v>16</v>
      </c>
      <c r="AD26" s="175"/>
      <c r="AE26" s="175"/>
      <c r="AF26" s="175"/>
      <c r="AG26" s="193">
        <v>2297</v>
      </c>
      <c r="AH26" s="193"/>
      <c r="AI26" s="193"/>
      <c r="AJ26" s="193"/>
      <c r="AK26" s="193"/>
      <c r="AL26" s="193"/>
      <c r="AM26" s="193"/>
      <c r="AN26" s="193"/>
      <c r="AO26" s="193"/>
      <c r="AP26" s="193">
        <v>1898</v>
      </c>
      <c r="AQ26" s="193"/>
      <c r="AR26" s="193"/>
      <c r="AS26" s="193"/>
      <c r="AT26" s="193"/>
      <c r="AU26" s="193"/>
      <c r="AV26" s="193"/>
      <c r="AW26" s="193"/>
      <c r="AX26" s="193"/>
    </row>
    <row r="27" spans="1:50" s="5" customFormat="1" ht="15" customHeight="1">
      <c r="A27" s="147" t="s">
        <v>81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174" t="s">
        <v>17</v>
      </c>
      <c r="AD27" s="175"/>
      <c r="AE27" s="175"/>
      <c r="AF27" s="175"/>
      <c r="AG27" s="193">
        <v>71</v>
      </c>
      <c r="AH27" s="193"/>
      <c r="AI27" s="193"/>
      <c r="AJ27" s="193"/>
      <c r="AK27" s="193"/>
      <c r="AL27" s="193"/>
      <c r="AM27" s="193"/>
      <c r="AN27" s="193"/>
      <c r="AO27" s="193"/>
      <c r="AP27" s="193">
        <v>0</v>
      </c>
      <c r="AQ27" s="193"/>
      <c r="AR27" s="193"/>
      <c r="AS27" s="193"/>
      <c r="AT27" s="193"/>
      <c r="AU27" s="193"/>
      <c r="AV27" s="193"/>
      <c r="AW27" s="193"/>
      <c r="AX27" s="193"/>
    </row>
    <row r="28" spans="1:50" s="5" customFormat="1" ht="15" customHeight="1">
      <c r="A28" s="147" t="s">
        <v>82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C28" s="174" t="s">
        <v>18</v>
      </c>
      <c r="AD28" s="175"/>
      <c r="AE28" s="175"/>
      <c r="AF28" s="175"/>
      <c r="AG28" s="193">
        <v>0</v>
      </c>
      <c r="AH28" s="193"/>
      <c r="AI28" s="193"/>
      <c r="AJ28" s="193"/>
      <c r="AK28" s="193"/>
      <c r="AL28" s="193"/>
      <c r="AM28" s="193"/>
      <c r="AN28" s="193"/>
      <c r="AO28" s="193"/>
      <c r="AP28" s="193">
        <v>0</v>
      </c>
      <c r="AQ28" s="193"/>
      <c r="AR28" s="193"/>
      <c r="AS28" s="193"/>
      <c r="AT28" s="193"/>
      <c r="AU28" s="193"/>
      <c r="AV28" s="193"/>
      <c r="AW28" s="193"/>
      <c r="AX28" s="193"/>
    </row>
    <row r="29" spans="1:50" s="5" customFormat="1" ht="15" customHeight="1">
      <c r="A29" s="147" t="s">
        <v>83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8"/>
      <c r="AC29" s="174" t="s">
        <v>19</v>
      </c>
      <c r="AD29" s="175"/>
      <c r="AE29" s="175"/>
      <c r="AF29" s="175"/>
      <c r="AG29" s="193">
        <v>0</v>
      </c>
      <c r="AH29" s="193"/>
      <c r="AI29" s="193"/>
      <c r="AJ29" s="193"/>
      <c r="AK29" s="193"/>
      <c r="AL29" s="193"/>
      <c r="AM29" s="193"/>
      <c r="AN29" s="193"/>
      <c r="AO29" s="193"/>
      <c r="AP29" s="193">
        <v>0</v>
      </c>
      <c r="AQ29" s="193"/>
      <c r="AR29" s="193"/>
      <c r="AS29" s="193"/>
      <c r="AT29" s="193"/>
      <c r="AU29" s="193"/>
      <c r="AV29" s="193"/>
      <c r="AW29" s="193"/>
      <c r="AX29" s="193"/>
    </row>
    <row r="30" spans="1:50" s="5" customFormat="1" ht="15" customHeight="1">
      <c r="A30" s="147" t="s">
        <v>136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  <c r="AC30" s="174" t="s">
        <v>20</v>
      </c>
      <c r="AD30" s="175"/>
      <c r="AE30" s="175"/>
      <c r="AF30" s="175"/>
      <c r="AG30" s="193">
        <v>0</v>
      </c>
      <c r="AH30" s="193"/>
      <c r="AI30" s="193"/>
      <c r="AJ30" s="193"/>
      <c r="AK30" s="193"/>
      <c r="AL30" s="193"/>
      <c r="AM30" s="193"/>
      <c r="AN30" s="193"/>
      <c r="AO30" s="193"/>
      <c r="AP30" s="193">
        <v>0</v>
      </c>
      <c r="AQ30" s="193"/>
      <c r="AR30" s="193"/>
      <c r="AS30" s="193"/>
      <c r="AT30" s="193"/>
      <c r="AU30" s="193"/>
      <c r="AV30" s="193"/>
      <c r="AW30" s="193"/>
      <c r="AX30" s="193"/>
    </row>
    <row r="31" spans="1:50" s="5" customFormat="1" ht="15" customHeight="1">
      <c r="A31" s="147" t="s">
        <v>25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9"/>
      <c r="AC31" s="174" t="s">
        <v>21</v>
      </c>
      <c r="AD31" s="175"/>
      <c r="AE31" s="175"/>
      <c r="AF31" s="175"/>
      <c r="AG31" s="193">
        <v>0</v>
      </c>
      <c r="AH31" s="193"/>
      <c r="AI31" s="193"/>
      <c r="AJ31" s="193"/>
      <c r="AK31" s="193"/>
      <c r="AL31" s="193"/>
      <c r="AM31" s="193"/>
      <c r="AN31" s="193"/>
      <c r="AO31" s="193"/>
      <c r="AP31" s="193">
        <v>0</v>
      </c>
      <c r="AQ31" s="193"/>
      <c r="AR31" s="193"/>
      <c r="AS31" s="193"/>
      <c r="AT31" s="193"/>
      <c r="AU31" s="193"/>
      <c r="AV31" s="193"/>
      <c r="AW31" s="193"/>
      <c r="AX31" s="193"/>
    </row>
    <row r="32" spans="1:50" s="5" customFormat="1" ht="15" customHeight="1" thickBo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4"/>
      <c r="AC32" s="178"/>
      <c r="AD32" s="179"/>
      <c r="AE32" s="179"/>
      <c r="AF32" s="180"/>
      <c r="AG32" s="240">
        <v>0</v>
      </c>
      <c r="AH32" s="241"/>
      <c r="AI32" s="241"/>
      <c r="AJ32" s="241"/>
      <c r="AK32" s="241"/>
      <c r="AL32" s="241"/>
      <c r="AM32" s="241"/>
      <c r="AN32" s="241"/>
      <c r="AO32" s="242"/>
      <c r="AP32" s="240">
        <v>0</v>
      </c>
      <c r="AQ32" s="241"/>
      <c r="AR32" s="241"/>
      <c r="AS32" s="241"/>
      <c r="AT32" s="241"/>
      <c r="AU32" s="241"/>
      <c r="AV32" s="241"/>
      <c r="AW32" s="241"/>
      <c r="AX32" s="242"/>
    </row>
    <row r="33" spans="1:50" s="5" customFormat="1" ht="15" customHeight="1" thickBot="1">
      <c r="A33" s="150" t="s">
        <v>103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  <c r="AC33" s="176" t="s">
        <v>22</v>
      </c>
      <c r="AD33" s="177"/>
      <c r="AE33" s="177"/>
      <c r="AF33" s="177"/>
      <c r="AG33" s="194">
        <f>SUM(AG24:AO31)</f>
        <v>2368</v>
      </c>
      <c r="AH33" s="194"/>
      <c r="AI33" s="194"/>
      <c r="AJ33" s="194"/>
      <c r="AK33" s="194"/>
      <c r="AL33" s="194"/>
      <c r="AM33" s="194"/>
      <c r="AN33" s="194"/>
      <c r="AO33" s="194"/>
      <c r="AP33" s="194">
        <f>SUM(AP24:AX31)</f>
        <v>1898</v>
      </c>
      <c r="AQ33" s="194"/>
      <c r="AR33" s="194"/>
      <c r="AS33" s="194"/>
      <c r="AT33" s="194"/>
      <c r="AU33" s="194"/>
      <c r="AV33" s="194"/>
      <c r="AW33" s="194"/>
      <c r="AX33" s="194"/>
    </row>
    <row r="34" spans="1:50" s="5" customFormat="1" ht="12.75">
      <c r="A34" s="172" t="s">
        <v>27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63"/>
      <c r="AD34" s="164"/>
      <c r="AE34" s="164"/>
      <c r="AF34" s="165"/>
      <c r="AG34" s="213">
        <f>SUM(AG36:AO43)</f>
        <v>73</v>
      </c>
      <c r="AH34" s="214"/>
      <c r="AI34" s="214"/>
      <c r="AJ34" s="214"/>
      <c r="AK34" s="214"/>
      <c r="AL34" s="214"/>
      <c r="AM34" s="214"/>
      <c r="AN34" s="214"/>
      <c r="AO34" s="215"/>
      <c r="AP34" s="213">
        <f>SUM(AP36:AX43)</f>
        <v>97</v>
      </c>
      <c r="AQ34" s="214"/>
      <c r="AR34" s="214"/>
      <c r="AS34" s="214"/>
      <c r="AT34" s="214"/>
      <c r="AU34" s="214"/>
      <c r="AV34" s="214"/>
      <c r="AW34" s="214"/>
      <c r="AX34" s="215"/>
    </row>
    <row r="35" spans="1:50" s="5" customFormat="1" ht="12.75">
      <c r="A35" s="160" t="s">
        <v>28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2"/>
      <c r="AC35" s="184" t="s">
        <v>30</v>
      </c>
      <c r="AD35" s="185"/>
      <c r="AE35" s="185"/>
      <c r="AF35" s="186"/>
      <c r="AG35" s="216"/>
      <c r="AH35" s="217"/>
      <c r="AI35" s="217"/>
      <c r="AJ35" s="217"/>
      <c r="AK35" s="217"/>
      <c r="AL35" s="217"/>
      <c r="AM35" s="217"/>
      <c r="AN35" s="217"/>
      <c r="AO35" s="218"/>
      <c r="AP35" s="216"/>
      <c r="AQ35" s="217"/>
      <c r="AR35" s="217"/>
      <c r="AS35" s="217"/>
      <c r="AT35" s="217"/>
      <c r="AU35" s="217"/>
      <c r="AV35" s="217"/>
      <c r="AW35" s="217"/>
      <c r="AX35" s="218"/>
    </row>
    <row r="36" spans="1:50" s="5" customFormat="1" ht="12.75">
      <c r="A36" s="141" t="s">
        <v>24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87"/>
      <c r="AD36" s="188"/>
      <c r="AE36" s="188"/>
      <c r="AF36" s="189"/>
      <c r="AG36" s="195">
        <v>73</v>
      </c>
      <c r="AH36" s="196"/>
      <c r="AI36" s="196"/>
      <c r="AJ36" s="196"/>
      <c r="AK36" s="196"/>
      <c r="AL36" s="196"/>
      <c r="AM36" s="196"/>
      <c r="AN36" s="196"/>
      <c r="AO36" s="197"/>
      <c r="AP36" s="195">
        <v>97</v>
      </c>
      <c r="AQ36" s="196"/>
      <c r="AR36" s="196"/>
      <c r="AS36" s="196"/>
      <c r="AT36" s="196"/>
      <c r="AU36" s="196"/>
      <c r="AV36" s="196"/>
      <c r="AW36" s="196"/>
      <c r="AX36" s="197"/>
    </row>
    <row r="37" spans="1:50" s="5" customFormat="1" ht="12.75">
      <c r="A37" s="144" t="s">
        <v>73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/>
      <c r="AC37" s="184" t="s">
        <v>143</v>
      </c>
      <c r="AD37" s="185"/>
      <c r="AE37" s="185"/>
      <c r="AF37" s="186"/>
      <c r="AG37" s="201"/>
      <c r="AH37" s="202"/>
      <c r="AI37" s="202"/>
      <c r="AJ37" s="202"/>
      <c r="AK37" s="202"/>
      <c r="AL37" s="202"/>
      <c r="AM37" s="202"/>
      <c r="AN37" s="202"/>
      <c r="AO37" s="203"/>
      <c r="AP37" s="201"/>
      <c r="AQ37" s="202"/>
      <c r="AR37" s="202"/>
      <c r="AS37" s="202"/>
      <c r="AT37" s="202"/>
      <c r="AU37" s="202"/>
      <c r="AV37" s="202"/>
      <c r="AW37" s="202"/>
      <c r="AX37" s="203"/>
    </row>
    <row r="38" spans="1:50" s="5" customFormat="1" ht="15" customHeight="1">
      <c r="A38" s="169" t="s">
        <v>84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1"/>
      <c r="AC38" s="190" t="s">
        <v>144</v>
      </c>
      <c r="AD38" s="191"/>
      <c r="AE38" s="191"/>
      <c r="AF38" s="192"/>
      <c r="AG38" s="106">
        <v>0</v>
      </c>
      <c r="AH38" s="107"/>
      <c r="AI38" s="107"/>
      <c r="AJ38" s="107"/>
      <c r="AK38" s="107"/>
      <c r="AL38" s="107"/>
      <c r="AM38" s="107"/>
      <c r="AN38" s="107"/>
      <c r="AO38" s="108"/>
      <c r="AP38" s="106">
        <v>0</v>
      </c>
      <c r="AQ38" s="107"/>
      <c r="AR38" s="107"/>
      <c r="AS38" s="107"/>
      <c r="AT38" s="107"/>
      <c r="AU38" s="107"/>
      <c r="AV38" s="107"/>
      <c r="AW38" s="107"/>
      <c r="AX38" s="108"/>
    </row>
    <row r="39" spans="1:50" s="5" customFormat="1" ht="15" customHeight="1">
      <c r="A39" s="155" t="s">
        <v>104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90" t="s">
        <v>145</v>
      </c>
      <c r="AD39" s="191"/>
      <c r="AE39" s="191"/>
      <c r="AF39" s="192"/>
      <c r="AG39" s="106">
        <v>0</v>
      </c>
      <c r="AH39" s="107"/>
      <c r="AI39" s="107"/>
      <c r="AJ39" s="107"/>
      <c r="AK39" s="107"/>
      <c r="AL39" s="107"/>
      <c r="AM39" s="107"/>
      <c r="AN39" s="107"/>
      <c r="AO39" s="108"/>
      <c r="AP39" s="106">
        <v>0</v>
      </c>
      <c r="AQ39" s="107"/>
      <c r="AR39" s="107"/>
      <c r="AS39" s="107"/>
      <c r="AT39" s="107"/>
      <c r="AU39" s="107"/>
      <c r="AV39" s="107"/>
      <c r="AW39" s="107"/>
      <c r="AX39" s="108"/>
    </row>
    <row r="40" spans="1:50" s="5" customFormat="1" ht="15" customHeight="1">
      <c r="A40" s="169" t="s">
        <v>74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1"/>
      <c r="AC40" s="190" t="s">
        <v>146</v>
      </c>
      <c r="AD40" s="191"/>
      <c r="AE40" s="191"/>
      <c r="AF40" s="192"/>
      <c r="AG40" s="106">
        <v>0</v>
      </c>
      <c r="AH40" s="107"/>
      <c r="AI40" s="107"/>
      <c r="AJ40" s="107"/>
      <c r="AK40" s="107"/>
      <c r="AL40" s="107"/>
      <c r="AM40" s="107"/>
      <c r="AN40" s="107"/>
      <c r="AO40" s="108"/>
      <c r="AP40" s="106">
        <v>0</v>
      </c>
      <c r="AQ40" s="107"/>
      <c r="AR40" s="107"/>
      <c r="AS40" s="107"/>
      <c r="AT40" s="107"/>
      <c r="AU40" s="107"/>
      <c r="AV40" s="107"/>
      <c r="AW40" s="107"/>
      <c r="AX40" s="108"/>
    </row>
    <row r="41" spans="1:50" s="5" customFormat="1" ht="15" customHeight="1">
      <c r="A41" s="169" t="s">
        <v>85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1"/>
      <c r="AC41" s="190" t="s">
        <v>147</v>
      </c>
      <c r="AD41" s="191"/>
      <c r="AE41" s="191"/>
      <c r="AF41" s="192"/>
      <c r="AG41" s="106">
        <v>0</v>
      </c>
      <c r="AH41" s="107"/>
      <c r="AI41" s="107"/>
      <c r="AJ41" s="107"/>
      <c r="AK41" s="107"/>
      <c r="AL41" s="107"/>
      <c r="AM41" s="107"/>
      <c r="AN41" s="107"/>
      <c r="AO41" s="108"/>
      <c r="AP41" s="106">
        <v>0</v>
      </c>
      <c r="AQ41" s="107"/>
      <c r="AR41" s="107"/>
      <c r="AS41" s="107"/>
      <c r="AT41" s="107"/>
      <c r="AU41" s="107"/>
      <c r="AV41" s="107"/>
      <c r="AW41" s="107"/>
      <c r="AX41" s="108"/>
    </row>
    <row r="42" spans="1:50" s="5" customFormat="1" ht="15" customHeight="1">
      <c r="A42" s="155" t="s">
        <v>86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90" t="s">
        <v>148</v>
      </c>
      <c r="AD42" s="191"/>
      <c r="AE42" s="191"/>
      <c r="AF42" s="192"/>
      <c r="AG42" s="106">
        <v>0</v>
      </c>
      <c r="AH42" s="107"/>
      <c r="AI42" s="107"/>
      <c r="AJ42" s="107"/>
      <c r="AK42" s="107"/>
      <c r="AL42" s="107"/>
      <c r="AM42" s="107"/>
      <c r="AN42" s="107"/>
      <c r="AO42" s="108"/>
      <c r="AP42" s="106">
        <v>0</v>
      </c>
      <c r="AQ42" s="107"/>
      <c r="AR42" s="107"/>
      <c r="AS42" s="107"/>
      <c r="AT42" s="107"/>
      <c r="AU42" s="107"/>
      <c r="AV42" s="107"/>
      <c r="AW42" s="107"/>
      <c r="AX42" s="108"/>
    </row>
    <row r="43" spans="1:50" s="5" customFormat="1" ht="15" customHeight="1">
      <c r="A43" s="155" t="s">
        <v>29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90" t="s">
        <v>149</v>
      </c>
      <c r="AD43" s="191"/>
      <c r="AE43" s="191"/>
      <c r="AF43" s="192"/>
      <c r="AG43" s="106">
        <v>0</v>
      </c>
      <c r="AH43" s="107"/>
      <c r="AI43" s="107"/>
      <c r="AJ43" s="107"/>
      <c r="AK43" s="107"/>
      <c r="AL43" s="107"/>
      <c r="AM43" s="107"/>
      <c r="AN43" s="107"/>
      <c r="AO43" s="108"/>
      <c r="AP43" s="106">
        <v>0</v>
      </c>
      <c r="AQ43" s="107"/>
      <c r="AR43" s="107"/>
      <c r="AS43" s="107"/>
      <c r="AT43" s="107"/>
      <c r="AU43" s="107"/>
      <c r="AV43" s="107"/>
      <c r="AW43" s="107"/>
      <c r="AX43" s="108"/>
    </row>
    <row r="44" spans="1:50" s="5" customFormat="1" ht="15" customHeight="1" thickBot="1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2"/>
      <c r="AC44" s="293"/>
      <c r="AD44" s="294"/>
      <c r="AE44" s="294"/>
      <c r="AF44" s="295"/>
      <c r="AG44" s="106">
        <v>0</v>
      </c>
      <c r="AH44" s="107"/>
      <c r="AI44" s="107"/>
      <c r="AJ44" s="107"/>
      <c r="AK44" s="107"/>
      <c r="AL44" s="107"/>
      <c r="AM44" s="107"/>
      <c r="AN44" s="107"/>
      <c r="AO44" s="108"/>
      <c r="AP44" s="106">
        <v>0</v>
      </c>
      <c r="AQ44" s="107"/>
      <c r="AR44" s="107"/>
      <c r="AS44" s="107"/>
      <c r="AT44" s="107"/>
      <c r="AU44" s="107"/>
      <c r="AV44" s="107"/>
      <c r="AW44" s="107"/>
      <c r="AX44" s="108"/>
    </row>
    <row r="45" spans="1:50" s="5" customFormat="1" ht="12.75">
      <c r="A45" s="157" t="s">
        <v>75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9"/>
      <c r="AC45" s="187"/>
      <c r="AD45" s="188"/>
      <c r="AE45" s="188"/>
      <c r="AF45" s="189"/>
      <c r="AG45" s="204">
        <v>0</v>
      </c>
      <c r="AH45" s="205"/>
      <c r="AI45" s="205"/>
      <c r="AJ45" s="205"/>
      <c r="AK45" s="205"/>
      <c r="AL45" s="205"/>
      <c r="AM45" s="205"/>
      <c r="AN45" s="205"/>
      <c r="AO45" s="206"/>
      <c r="AP45" s="204">
        <v>0</v>
      </c>
      <c r="AQ45" s="205"/>
      <c r="AR45" s="205"/>
      <c r="AS45" s="205"/>
      <c r="AT45" s="205"/>
      <c r="AU45" s="205"/>
      <c r="AV45" s="205"/>
      <c r="AW45" s="205"/>
      <c r="AX45" s="206"/>
    </row>
    <row r="46" spans="1:50" s="5" customFormat="1" ht="12.75">
      <c r="A46" s="160" t="s">
        <v>87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  <c r="AC46" s="184" t="s">
        <v>31</v>
      </c>
      <c r="AD46" s="185"/>
      <c r="AE46" s="185"/>
      <c r="AF46" s="186"/>
      <c r="AG46" s="201"/>
      <c r="AH46" s="202"/>
      <c r="AI46" s="202"/>
      <c r="AJ46" s="202"/>
      <c r="AK46" s="202"/>
      <c r="AL46" s="202"/>
      <c r="AM46" s="202"/>
      <c r="AN46" s="202"/>
      <c r="AO46" s="203"/>
      <c r="AP46" s="201"/>
      <c r="AQ46" s="202"/>
      <c r="AR46" s="202"/>
      <c r="AS46" s="202"/>
      <c r="AT46" s="202"/>
      <c r="AU46" s="202"/>
      <c r="AV46" s="202"/>
      <c r="AW46" s="202"/>
      <c r="AX46" s="203"/>
    </row>
    <row r="47" spans="1:50" s="5" customFormat="1" ht="12.75">
      <c r="A47" s="166" t="s">
        <v>107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8"/>
      <c r="AC47" s="163"/>
      <c r="AD47" s="164"/>
      <c r="AE47" s="164"/>
      <c r="AF47" s="165"/>
      <c r="AG47" s="195">
        <v>0</v>
      </c>
      <c r="AH47" s="196"/>
      <c r="AI47" s="196"/>
      <c r="AJ47" s="196"/>
      <c r="AK47" s="196"/>
      <c r="AL47" s="196"/>
      <c r="AM47" s="196"/>
      <c r="AN47" s="196"/>
      <c r="AO47" s="197"/>
      <c r="AP47" s="195">
        <v>0</v>
      </c>
      <c r="AQ47" s="196"/>
      <c r="AR47" s="196"/>
      <c r="AS47" s="196"/>
      <c r="AT47" s="196"/>
      <c r="AU47" s="196"/>
      <c r="AV47" s="196"/>
      <c r="AW47" s="196"/>
      <c r="AX47" s="197"/>
    </row>
    <row r="48" spans="1:50" s="5" customFormat="1" ht="12.75">
      <c r="A48" s="166" t="s">
        <v>108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8"/>
      <c r="AC48" s="163"/>
      <c r="AD48" s="164"/>
      <c r="AE48" s="164"/>
      <c r="AF48" s="165"/>
      <c r="AG48" s="198"/>
      <c r="AH48" s="199"/>
      <c r="AI48" s="199"/>
      <c r="AJ48" s="199"/>
      <c r="AK48" s="199"/>
      <c r="AL48" s="199"/>
      <c r="AM48" s="199"/>
      <c r="AN48" s="199"/>
      <c r="AO48" s="200"/>
      <c r="AP48" s="198"/>
      <c r="AQ48" s="199"/>
      <c r="AR48" s="199"/>
      <c r="AS48" s="199"/>
      <c r="AT48" s="199"/>
      <c r="AU48" s="199"/>
      <c r="AV48" s="199"/>
      <c r="AW48" s="199"/>
      <c r="AX48" s="200"/>
    </row>
    <row r="49" spans="1:50" s="5" customFormat="1" ht="12.75">
      <c r="A49" s="166" t="s">
        <v>109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8"/>
      <c r="AC49" s="163" t="s">
        <v>32</v>
      </c>
      <c r="AD49" s="164"/>
      <c r="AE49" s="164"/>
      <c r="AF49" s="165"/>
      <c r="AG49" s="201"/>
      <c r="AH49" s="202"/>
      <c r="AI49" s="202"/>
      <c r="AJ49" s="202"/>
      <c r="AK49" s="202"/>
      <c r="AL49" s="202"/>
      <c r="AM49" s="202"/>
      <c r="AN49" s="202"/>
      <c r="AO49" s="203"/>
      <c r="AP49" s="201"/>
      <c r="AQ49" s="202"/>
      <c r="AR49" s="202"/>
      <c r="AS49" s="202"/>
      <c r="AT49" s="202"/>
      <c r="AU49" s="202"/>
      <c r="AV49" s="202"/>
      <c r="AW49" s="202"/>
      <c r="AX49" s="203"/>
    </row>
    <row r="50" spans="1:50" s="5" customFormat="1" ht="15" customHeight="1">
      <c r="A50" s="207" t="s">
        <v>105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1"/>
      <c r="AC50" s="190" t="s">
        <v>150</v>
      </c>
      <c r="AD50" s="191"/>
      <c r="AE50" s="191"/>
      <c r="AF50" s="192"/>
      <c r="AG50" s="106">
        <v>0</v>
      </c>
      <c r="AH50" s="107"/>
      <c r="AI50" s="107"/>
      <c r="AJ50" s="107"/>
      <c r="AK50" s="107"/>
      <c r="AL50" s="107"/>
      <c r="AM50" s="107"/>
      <c r="AN50" s="107"/>
      <c r="AO50" s="108"/>
      <c r="AP50" s="106">
        <v>0</v>
      </c>
      <c r="AQ50" s="107"/>
      <c r="AR50" s="107"/>
      <c r="AS50" s="107"/>
      <c r="AT50" s="107"/>
      <c r="AU50" s="107"/>
      <c r="AV50" s="107"/>
      <c r="AW50" s="107"/>
      <c r="AX50" s="108"/>
    </row>
    <row r="51" spans="1:50" s="5" customFormat="1" ht="12.75">
      <c r="A51" s="166" t="s">
        <v>107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8"/>
      <c r="AC51" s="163"/>
      <c r="AD51" s="164"/>
      <c r="AE51" s="164"/>
      <c r="AF51" s="165"/>
      <c r="AG51" s="195">
        <v>1214</v>
      </c>
      <c r="AH51" s="196"/>
      <c r="AI51" s="196"/>
      <c r="AJ51" s="196"/>
      <c r="AK51" s="196"/>
      <c r="AL51" s="196"/>
      <c r="AM51" s="196"/>
      <c r="AN51" s="196"/>
      <c r="AO51" s="197"/>
      <c r="AP51" s="195">
        <v>1544</v>
      </c>
      <c r="AQ51" s="196"/>
      <c r="AR51" s="196"/>
      <c r="AS51" s="196"/>
      <c r="AT51" s="196"/>
      <c r="AU51" s="196"/>
      <c r="AV51" s="196"/>
      <c r="AW51" s="196"/>
      <c r="AX51" s="197"/>
    </row>
    <row r="52" spans="1:50" s="5" customFormat="1" ht="12.75">
      <c r="A52" s="166" t="s">
        <v>110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8"/>
      <c r="AC52" s="163"/>
      <c r="AD52" s="164"/>
      <c r="AE52" s="164"/>
      <c r="AF52" s="165"/>
      <c r="AG52" s="198"/>
      <c r="AH52" s="199"/>
      <c r="AI52" s="199"/>
      <c r="AJ52" s="199"/>
      <c r="AK52" s="199"/>
      <c r="AL52" s="199"/>
      <c r="AM52" s="199"/>
      <c r="AN52" s="199"/>
      <c r="AO52" s="200"/>
      <c r="AP52" s="198"/>
      <c r="AQ52" s="199"/>
      <c r="AR52" s="199"/>
      <c r="AS52" s="199"/>
      <c r="AT52" s="199"/>
      <c r="AU52" s="199"/>
      <c r="AV52" s="199"/>
      <c r="AW52" s="199"/>
      <c r="AX52" s="200"/>
    </row>
    <row r="53" spans="1:50" s="5" customFormat="1" ht="12.75">
      <c r="A53" s="166" t="s">
        <v>111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8"/>
      <c r="AC53" s="163" t="s">
        <v>33</v>
      </c>
      <c r="AD53" s="164"/>
      <c r="AE53" s="164"/>
      <c r="AF53" s="165"/>
      <c r="AG53" s="201"/>
      <c r="AH53" s="202"/>
      <c r="AI53" s="202"/>
      <c r="AJ53" s="202"/>
      <c r="AK53" s="202"/>
      <c r="AL53" s="202"/>
      <c r="AM53" s="202"/>
      <c r="AN53" s="202"/>
      <c r="AO53" s="203"/>
      <c r="AP53" s="201"/>
      <c r="AQ53" s="202"/>
      <c r="AR53" s="202"/>
      <c r="AS53" s="202"/>
      <c r="AT53" s="202"/>
      <c r="AU53" s="202"/>
      <c r="AV53" s="202"/>
      <c r="AW53" s="202"/>
      <c r="AX53" s="203"/>
    </row>
    <row r="54" spans="1:50" s="5" customFormat="1" ht="15" customHeight="1">
      <c r="A54" s="169" t="s">
        <v>105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1"/>
      <c r="AC54" s="190" t="s">
        <v>151</v>
      </c>
      <c r="AD54" s="191"/>
      <c r="AE54" s="191"/>
      <c r="AF54" s="192"/>
      <c r="AG54" s="106">
        <v>1123</v>
      </c>
      <c r="AH54" s="107"/>
      <c r="AI54" s="107"/>
      <c r="AJ54" s="107"/>
      <c r="AK54" s="107"/>
      <c r="AL54" s="107"/>
      <c r="AM54" s="107"/>
      <c r="AN54" s="107"/>
      <c r="AO54" s="108"/>
      <c r="AP54" s="106">
        <v>1468</v>
      </c>
      <c r="AQ54" s="107"/>
      <c r="AR54" s="107"/>
      <c r="AS54" s="107"/>
      <c r="AT54" s="107"/>
      <c r="AU54" s="107"/>
      <c r="AV54" s="107"/>
      <c r="AW54" s="107"/>
      <c r="AX54" s="108"/>
    </row>
    <row r="55" spans="1:50" s="5" customFormat="1" ht="15" customHeight="1">
      <c r="A55" s="166" t="s">
        <v>88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  <c r="AC55" s="163" t="s">
        <v>34</v>
      </c>
      <c r="AD55" s="164"/>
      <c r="AE55" s="164"/>
      <c r="AF55" s="165"/>
      <c r="AG55" s="106">
        <v>0</v>
      </c>
      <c r="AH55" s="107"/>
      <c r="AI55" s="107"/>
      <c r="AJ55" s="107"/>
      <c r="AK55" s="107"/>
      <c r="AL55" s="107"/>
      <c r="AM55" s="107"/>
      <c r="AN55" s="107"/>
      <c r="AO55" s="108"/>
      <c r="AP55" s="106">
        <v>0</v>
      </c>
      <c r="AQ55" s="107"/>
      <c r="AR55" s="107"/>
      <c r="AS55" s="107"/>
      <c r="AT55" s="107"/>
      <c r="AU55" s="107"/>
      <c r="AV55" s="107"/>
      <c r="AW55" s="107"/>
      <c r="AX55" s="108"/>
    </row>
    <row r="56" spans="1:50" s="5" customFormat="1" ht="15" customHeight="1">
      <c r="A56" s="219" t="s">
        <v>39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1"/>
      <c r="AC56" s="190" t="s">
        <v>35</v>
      </c>
      <c r="AD56" s="191"/>
      <c r="AE56" s="191"/>
      <c r="AF56" s="192"/>
      <c r="AG56" s="106">
        <v>207</v>
      </c>
      <c r="AH56" s="107"/>
      <c r="AI56" s="107"/>
      <c r="AJ56" s="107"/>
      <c r="AK56" s="107"/>
      <c r="AL56" s="107"/>
      <c r="AM56" s="107"/>
      <c r="AN56" s="107"/>
      <c r="AO56" s="108"/>
      <c r="AP56" s="106">
        <v>60</v>
      </c>
      <c r="AQ56" s="107"/>
      <c r="AR56" s="107"/>
      <c r="AS56" s="107"/>
      <c r="AT56" s="107"/>
      <c r="AU56" s="107"/>
      <c r="AV56" s="107"/>
      <c r="AW56" s="107"/>
      <c r="AX56" s="108"/>
    </row>
    <row r="57" spans="1:50" s="5" customFormat="1" ht="15" customHeight="1">
      <c r="A57" s="219" t="s">
        <v>40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1"/>
      <c r="AC57" s="190" t="s">
        <v>36</v>
      </c>
      <c r="AD57" s="191"/>
      <c r="AE57" s="191"/>
      <c r="AF57" s="222"/>
      <c r="AG57" s="106">
        <v>0</v>
      </c>
      <c r="AH57" s="107"/>
      <c r="AI57" s="107"/>
      <c r="AJ57" s="107"/>
      <c r="AK57" s="107"/>
      <c r="AL57" s="107"/>
      <c r="AM57" s="107"/>
      <c r="AN57" s="107"/>
      <c r="AO57" s="108"/>
      <c r="AP57" s="106">
        <v>0</v>
      </c>
      <c r="AQ57" s="107"/>
      <c r="AR57" s="107"/>
      <c r="AS57" s="107"/>
      <c r="AT57" s="107"/>
      <c r="AU57" s="107"/>
      <c r="AV57" s="107"/>
      <c r="AW57" s="107"/>
      <c r="AX57" s="108"/>
    </row>
    <row r="58" spans="1:50" s="5" customFormat="1" ht="15" customHeight="1" thickBo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4"/>
      <c r="AC58" s="277"/>
      <c r="AD58" s="278"/>
      <c r="AE58" s="278"/>
      <c r="AF58" s="279"/>
      <c r="AG58" s="106">
        <v>0</v>
      </c>
      <c r="AH58" s="107"/>
      <c r="AI58" s="107"/>
      <c r="AJ58" s="107"/>
      <c r="AK58" s="107"/>
      <c r="AL58" s="107"/>
      <c r="AM58" s="107"/>
      <c r="AN58" s="107"/>
      <c r="AO58" s="108"/>
      <c r="AP58" s="106">
        <v>0</v>
      </c>
      <c r="AQ58" s="107"/>
      <c r="AR58" s="107"/>
      <c r="AS58" s="107"/>
      <c r="AT58" s="107"/>
      <c r="AU58" s="107"/>
      <c r="AV58" s="107"/>
      <c r="AW58" s="107"/>
      <c r="AX58" s="108"/>
    </row>
    <row r="59" spans="1:50" s="5" customFormat="1" ht="15" customHeight="1" thickBot="1">
      <c r="A59" s="223" t="s">
        <v>106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5"/>
      <c r="AC59" s="181" t="s">
        <v>37</v>
      </c>
      <c r="AD59" s="182"/>
      <c r="AE59" s="182"/>
      <c r="AF59" s="183"/>
      <c r="AG59" s="226">
        <f>П000020021003+П000020022003+П000020023003+П000020024003+П000020025003+П000020026003+П000020027003</f>
        <v>1494</v>
      </c>
      <c r="AH59" s="227"/>
      <c r="AI59" s="227"/>
      <c r="AJ59" s="227"/>
      <c r="AK59" s="227"/>
      <c r="AL59" s="227"/>
      <c r="AM59" s="227"/>
      <c r="AN59" s="227"/>
      <c r="AO59" s="228"/>
      <c r="AP59" s="226">
        <f>П000020021004+П000020022004+П000020023004+П000020024004+П000020025004+П000020026004+П000020027004</f>
        <v>1701</v>
      </c>
      <c r="AQ59" s="227"/>
      <c r="AR59" s="227"/>
      <c r="AS59" s="227"/>
      <c r="AT59" s="227"/>
      <c r="AU59" s="227"/>
      <c r="AV59" s="227"/>
      <c r="AW59" s="227"/>
      <c r="AX59" s="228"/>
    </row>
    <row r="60" spans="1:50" s="5" customFormat="1" ht="15" customHeight="1" thickBot="1">
      <c r="A60" s="229" t="s">
        <v>135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1" t="s">
        <v>38</v>
      </c>
      <c r="AD60" s="232"/>
      <c r="AE60" s="232"/>
      <c r="AF60" s="233"/>
      <c r="AG60" s="226">
        <f>П000010019003+П000020029003</f>
        <v>3862</v>
      </c>
      <c r="AH60" s="227"/>
      <c r="AI60" s="227"/>
      <c r="AJ60" s="227"/>
      <c r="AK60" s="227"/>
      <c r="AL60" s="227"/>
      <c r="AM60" s="227"/>
      <c r="AN60" s="227"/>
      <c r="AO60" s="228"/>
      <c r="AP60" s="226">
        <f>П000010019004+П000020029004</f>
        <v>3599</v>
      </c>
      <c r="AQ60" s="227"/>
      <c r="AR60" s="227"/>
      <c r="AS60" s="227"/>
      <c r="AT60" s="227"/>
      <c r="AU60" s="227"/>
      <c r="AV60" s="227"/>
      <c r="AW60" s="227"/>
      <c r="AX60" s="228"/>
    </row>
    <row r="61" ht="11.25">
      <c r="AX61" s="11" t="s">
        <v>26</v>
      </c>
    </row>
    <row r="62" spans="1:50" s="10" customFormat="1" ht="12">
      <c r="A62" s="139" t="s">
        <v>41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 t="s">
        <v>133</v>
      </c>
      <c r="AD62" s="139"/>
      <c r="AE62" s="139"/>
      <c r="AF62" s="139"/>
      <c r="AG62" s="139" t="s">
        <v>69</v>
      </c>
      <c r="AH62" s="139"/>
      <c r="AI62" s="139"/>
      <c r="AJ62" s="139"/>
      <c r="AK62" s="139"/>
      <c r="AL62" s="139"/>
      <c r="AM62" s="139"/>
      <c r="AN62" s="139"/>
      <c r="AO62" s="139"/>
      <c r="AP62" s="139" t="s">
        <v>71</v>
      </c>
      <c r="AQ62" s="139"/>
      <c r="AR62" s="139"/>
      <c r="AS62" s="139"/>
      <c r="AT62" s="139"/>
      <c r="AU62" s="139"/>
      <c r="AV62" s="139"/>
      <c r="AW62" s="139"/>
      <c r="AX62" s="139"/>
    </row>
    <row r="63" spans="1:50" s="10" customFormat="1" ht="1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 t="s">
        <v>134</v>
      </c>
      <c r="AD63" s="140"/>
      <c r="AE63" s="140"/>
      <c r="AF63" s="140"/>
      <c r="AG63" s="140" t="s">
        <v>138</v>
      </c>
      <c r="AH63" s="140"/>
      <c r="AI63" s="140"/>
      <c r="AJ63" s="140"/>
      <c r="AK63" s="140"/>
      <c r="AL63" s="140"/>
      <c r="AM63" s="140"/>
      <c r="AN63" s="140"/>
      <c r="AO63" s="140"/>
      <c r="AP63" s="140" t="s">
        <v>72</v>
      </c>
      <c r="AQ63" s="140"/>
      <c r="AR63" s="140"/>
      <c r="AS63" s="140"/>
      <c r="AT63" s="140"/>
      <c r="AU63" s="140"/>
      <c r="AV63" s="140"/>
      <c r="AW63" s="140"/>
      <c r="AX63" s="140"/>
    </row>
    <row r="64" spans="1:50" s="10" customFormat="1" ht="12.75" thickBot="1">
      <c r="A64" s="139">
        <v>1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>
        <v>2</v>
      </c>
      <c r="AD64" s="139"/>
      <c r="AE64" s="139"/>
      <c r="AF64" s="139"/>
      <c r="AG64" s="139">
        <v>3</v>
      </c>
      <c r="AH64" s="139"/>
      <c r="AI64" s="139"/>
      <c r="AJ64" s="139"/>
      <c r="AK64" s="139"/>
      <c r="AL64" s="139"/>
      <c r="AM64" s="139"/>
      <c r="AN64" s="139"/>
      <c r="AO64" s="139"/>
      <c r="AP64" s="139">
        <v>4</v>
      </c>
      <c r="AQ64" s="139"/>
      <c r="AR64" s="139"/>
      <c r="AS64" s="139"/>
      <c r="AT64" s="139"/>
      <c r="AU64" s="139"/>
      <c r="AV64" s="139"/>
      <c r="AW64" s="139"/>
      <c r="AX64" s="139"/>
    </row>
    <row r="65" spans="1:50" s="5" customFormat="1" ht="12.75">
      <c r="A65" s="172" t="s">
        <v>112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81"/>
      <c r="AD65" s="182"/>
      <c r="AE65" s="182"/>
      <c r="AF65" s="183"/>
      <c r="AG65" s="204">
        <v>39</v>
      </c>
      <c r="AH65" s="205"/>
      <c r="AI65" s="205"/>
      <c r="AJ65" s="205"/>
      <c r="AK65" s="205"/>
      <c r="AL65" s="205"/>
      <c r="AM65" s="205"/>
      <c r="AN65" s="205"/>
      <c r="AO65" s="206"/>
      <c r="AP65" s="204">
        <v>39</v>
      </c>
      <c r="AQ65" s="205"/>
      <c r="AR65" s="205"/>
      <c r="AS65" s="205"/>
      <c r="AT65" s="205"/>
      <c r="AU65" s="205"/>
      <c r="AV65" s="205"/>
      <c r="AW65" s="205"/>
      <c r="AX65" s="206"/>
    </row>
    <row r="66" spans="1:50" s="5" customFormat="1" ht="12.75">
      <c r="A66" s="160" t="s">
        <v>89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2"/>
      <c r="AC66" s="184" t="s">
        <v>42</v>
      </c>
      <c r="AD66" s="185"/>
      <c r="AE66" s="185"/>
      <c r="AF66" s="186"/>
      <c r="AG66" s="201"/>
      <c r="AH66" s="202"/>
      <c r="AI66" s="202"/>
      <c r="AJ66" s="202"/>
      <c r="AK66" s="202"/>
      <c r="AL66" s="202"/>
      <c r="AM66" s="202"/>
      <c r="AN66" s="202"/>
      <c r="AO66" s="203"/>
      <c r="AP66" s="201"/>
      <c r="AQ66" s="202"/>
      <c r="AR66" s="202"/>
      <c r="AS66" s="202"/>
      <c r="AT66" s="202"/>
      <c r="AU66" s="202"/>
      <c r="AV66" s="202"/>
      <c r="AW66" s="202"/>
      <c r="AX66" s="203"/>
    </row>
    <row r="67" spans="1:50" s="5" customFormat="1" ht="14.25" customHeight="1">
      <c r="A67" s="261" t="s">
        <v>113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163" t="s">
        <v>152</v>
      </c>
      <c r="AD67" s="164"/>
      <c r="AE67" s="164"/>
      <c r="AF67" s="165"/>
      <c r="AG67" s="106">
        <v>0</v>
      </c>
      <c r="AH67" s="107"/>
      <c r="AI67" s="107"/>
      <c r="AJ67" s="107"/>
      <c r="AK67" s="107"/>
      <c r="AL67" s="107"/>
      <c r="AM67" s="107"/>
      <c r="AN67" s="107"/>
      <c r="AO67" s="108"/>
      <c r="AP67" s="106">
        <v>0</v>
      </c>
      <c r="AQ67" s="107"/>
      <c r="AR67" s="107"/>
      <c r="AS67" s="107"/>
      <c r="AT67" s="107"/>
      <c r="AU67" s="107"/>
      <c r="AV67" s="107"/>
      <c r="AW67" s="107"/>
      <c r="AX67" s="108"/>
    </row>
    <row r="68" spans="1:50" s="5" customFormat="1" ht="14.25" customHeight="1">
      <c r="A68" s="219" t="s">
        <v>90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1"/>
      <c r="AC68" s="190" t="s">
        <v>43</v>
      </c>
      <c r="AD68" s="191"/>
      <c r="AE68" s="191"/>
      <c r="AF68" s="192"/>
      <c r="AG68" s="106">
        <v>5</v>
      </c>
      <c r="AH68" s="107"/>
      <c r="AI68" s="107"/>
      <c r="AJ68" s="107"/>
      <c r="AK68" s="107"/>
      <c r="AL68" s="107"/>
      <c r="AM68" s="107"/>
      <c r="AN68" s="107"/>
      <c r="AO68" s="108"/>
      <c r="AP68" s="106">
        <v>5</v>
      </c>
      <c r="AQ68" s="107"/>
      <c r="AR68" s="107"/>
      <c r="AS68" s="107"/>
      <c r="AT68" s="107"/>
      <c r="AU68" s="107"/>
      <c r="AV68" s="107"/>
      <c r="AW68" s="107"/>
      <c r="AX68" s="108"/>
    </row>
    <row r="69" spans="1:50" s="5" customFormat="1" ht="14.25" customHeight="1">
      <c r="A69" s="166" t="s">
        <v>91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8"/>
      <c r="AC69" s="163" t="s">
        <v>44</v>
      </c>
      <c r="AD69" s="164"/>
      <c r="AE69" s="164"/>
      <c r="AF69" s="165"/>
      <c r="AG69" s="226">
        <f>П000030043103+П000030043203</f>
        <v>0</v>
      </c>
      <c r="AH69" s="227"/>
      <c r="AI69" s="227"/>
      <c r="AJ69" s="227"/>
      <c r="AK69" s="227"/>
      <c r="AL69" s="227"/>
      <c r="AM69" s="227"/>
      <c r="AN69" s="227"/>
      <c r="AO69" s="228"/>
      <c r="AP69" s="226">
        <f>П000030043104+П000030043204</f>
        <v>0</v>
      </c>
      <c r="AQ69" s="227"/>
      <c r="AR69" s="227"/>
      <c r="AS69" s="227"/>
      <c r="AT69" s="227"/>
      <c r="AU69" s="227"/>
      <c r="AV69" s="227"/>
      <c r="AW69" s="227"/>
      <c r="AX69" s="228"/>
    </row>
    <row r="70" spans="1:50" s="5" customFormat="1" ht="12.75">
      <c r="A70" s="141" t="s">
        <v>24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3"/>
      <c r="AC70" s="187"/>
      <c r="AD70" s="188"/>
      <c r="AE70" s="188"/>
      <c r="AF70" s="189"/>
      <c r="AG70" s="195">
        <v>0</v>
      </c>
      <c r="AH70" s="196"/>
      <c r="AI70" s="196"/>
      <c r="AJ70" s="196"/>
      <c r="AK70" s="196"/>
      <c r="AL70" s="196"/>
      <c r="AM70" s="196"/>
      <c r="AN70" s="196"/>
      <c r="AO70" s="197"/>
      <c r="AP70" s="195">
        <v>0</v>
      </c>
      <c r="AQ70" s="196"/>
      <c r="AR70" s="196"/>
      <c r="AS70" s="196"/>
      <c r="AT70" s="196"/>
      <c r="AU70" s="196"/>
      <c r="AV70" s="196"/>
      <c r="AW70" s="196"/>
      <c r="AX70" s="197"/>
    </row>
    <row r="71" spans="1:50" s="5" customFormat="1" ht="12.75">
      <c r="A71" s="252" t="s">
        <v>115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4"/>
      <c r="AC71" s="163"/>
      <c r="AD71" s="164"/>
      <c r="AE71" s="164"/>
      <c r="AF71" s="165"/>
      <c r="AG71" s="198"/>
      <c r="AH71" s="199"/>
      <c r="AI71" s="199"/>
      <c r="AJ71" s="199"/>
      <c r="AK71" s="199"/>
      <c r="AL71" s="199"/>
      <c r="AM71" s="199"/>
      <c r="AN71" s="199"/>
      <c r="AO71" s="200"/>
      <c r="AP71" s="198"/>
      <c r="AQ71" s="199"/>
      <c r="AR71" s="199"/>
      <c r="AS71" s="199"/>
      <c r="AT71" s="199"/>
      <c r="AU71" s="199"/>
      <c r="AV71" s="199"/>
      <c r="AW71" s="199"/>
      <c r="AX71" s="200"/>
    </row>
    <row r="72" spans="1:50" s="5" customFormat="1" ht="12.75">
      <c r="A72" s="144" t="s">
        <v>116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6"/>
      <c r="AC72" s="184" t="s">
        <v>153</v>
      </c>
      <c r="AD72" s="185"/>
      <c r="AE72" s="185"/>
      <c r="AF72" s="186"/>
      <c r="AG72" s="201"/>
      <c r="AH72" s="202"/>
      <c r="AI72" s="202"/>
      <c r="AJ72" s="202"/>
      <c r="AK72" s="202"/>
      <c r="AL72" s="202"/>
      <c r="AM72" s="202"/>
      <c r="AN72" s="202"/>
      <c r="AO72" s="203"/>
      <c r="AP72" s="201"/>
      <c r="AQ72" s="202"/>
      <c r="AR72" s="202"/>
      <c r="AS72" s="202"/>
      <c r="AT72" s="202"/>
      <c r="AU72" s="202"/>
      <c r="AV72" s="202"/>
      <c r="AW72" s="202"/>
      <c r="AX72" s="203"/>
    </row>
    <row r="73" spans="1:50" s="5" customFormat="1" ht="12.75">
      <c r="A73" s="252" t="s">
        <v>115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4"/>
      <c r="AC73" s="163"/>
      <c r="AD73" s="164"/>
      <c r="AE73" s="164"/>
      <c r="AF73" s="165"/>
      <c r="AG73" s="195">
        <v>0</v>
      </c>
      <c r="AH73" s="196"/>
      <c r="AI73" s="196"/>
      <c r="AJ73" s="196"/>
      <c r="AK73" s="196"/>
      <c r="AL73" s="196"/>
      <c r="AM73" s="196"/>
      <c r="AN73" s="196"/>
      <c r="AO73" s="197"/>
      <c r="AP73" s="195">
        <v>0</v>
      </c>
      <c r="AQ73" s="196"/>
      <c r="AR73" s="196"/>
      <c r="AS73" s="196"/>
      <c r="AT73" s="196"/>
      <c r="AU73" s="196"/>
      <c r="AV73" s="196"/>
      <c r="AW73" s="196"/>
      <c r="AX73" s="197"/>
    </row>
    <row r="74" spans="1:50" s="5" customFormat="1" ht="12.75">
      <c r="A74" s="144" t="s">
        <v>117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6"/>
      <c r="AC74" s="184" t="s">
        <v>154</v>
      </c>
      <c r="AD74" s="185"/>
      <c r="AE74" s="185"/>
      <c r="AF74" s="276"/>
      <c r="AG74" s="201"/>
      <c r="AH74" s="202"/>
      <c r="AI74" s="202"/>
      <c r="AJ74" s="202"/>
      <c r="AK74" s="202"/>
      <c r="AL74" s="202"/>
      <c r="AM74" s="202"/>
      <c r="AN74" s="202"/>
      <c r="AO74" s="203"/>
      <c r="AP74" s="201"/>
      <c r="AQ74" s="202"/>
      <c r="AR74" s="202"/>
      <c r="AS74" s="202"/>
      <c r="AT74" s="202"/>
      <c r="AU74" s="202"/>
      <c r="AV74" s="202"/>
      <c r="AW74" s="202"/>
      <c r="AX74" s="203"/>
    </row>
    <row r="75" spans="1:50" s="5" customFormat="1" ht="13.5" thickBot="1">
      <c r="A75" s="152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4"/>
      <c r="AC75" s="277"/>
      <c r="AD75" s="278"/>
      <c r="AE75" s="278"/>
      <c r="AF75" s="279"/>
      <c r="AG75" s="106">
        <v>0</v>
      </c>
      <c r="AH75" s="107"/>
      <c r="AI75" s="107"/>
      <c r="AJ75" s="107"/>
      <c r="AK75" s="107"/>
      <c r="AL75" s="107"/>
      <c r="AM75" s="107"/>
      <c r="AN75" s="107"/>
      <c r="AO75" s="108"/>
      <c r="AP75" s="106">
        <v>0</v>
      </c>
      <c r="AQ75" s="107"/>
      <c r="AR75" s="107"/>
      <c r="AS75" s="107"/>
      <c r="AT75" s="107"/>
      <c r="AU75" s="107"/>
      <c r="AV75" s="107"/>
      <c r="AW75" s="107"/>
      <c r="AX75" s="108"/>
    </row>
    <row r="76" spans="1:50" s="5" customFormat="1" ht="14.25" customHeight="1" thickBot="1">
      <c r="A76" s="263" t="s">
        <v>114</v>
      </c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5"/>
      <c r="AC76" s="237" t="s">
        <v>45</v>
      </c>
      <c r="AD76" s="238"/>
      <c r="AE76" s="238"/>
      <c r="AF76" s="239"/>
      <c r="AG76" s="106">
        <v>-3902</v>
      </c>
      <c r="AH76" s="107"/>
      <c r="AI76" s="107"/>
      <c r="AJ76" s="107"/>
      <c r="AK76" s="107"/>
      <c r="AL76" s="107"/>
      <c r="AM76" s="107"/>
      <c r="AN76" s="107"/>
      <c r="AO76" s="108"/>
      <c r="AP76" s="106">
        <v>-3325</v>
      </c>
      <c r="AQ76" s="107"/>
      <c r="AR76" s="107"/>
      <c r="AS76" s="107"/>
      <c r="AT76" s="107"/>
      <c r="AU76" s="107"/>
      <c r="AV76" s="107"/>
      <c r="AW76" s="107"/>
      <c r="AX76" s="108"/>
    </row>
    <row r="77" spans="1:50" s="5" customFormat="1" ht="14.25" customHeight="1" thickBot="1">
      <c r="A77" s="160" t="s">
        <v>118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2"/>
      <c r="AC77" s="231" t="s">
        <v>46</v>
      </c>
      <c r="AD77" s="232"/>
      <c r="AE77" s="232"/>
      <c r="AF77" s="233"/>
      <c r="AG77" s="226">
        <f>SUM(AG65:AO69,AG75:AO76)</f>
        <v>-3858</v>
      </c>
      <c r="AH77" s="227"/>
      <c r="AI77" s="227"/>
      <c r="AJ77" s="227"/>
      <c r="AK77" s="227"/>
      <c r="AL77" s="227"/>
      <c r="AM77" s="227"/>
      <c r="AN77" s="227"/>
      <c r="AO77" s="228"/>
      <c r="AP77" s="226">
        <f>SUM(AP65:AX69,AP75:AX76)</f>
        <v>-3281</v>
      </c>
      <c r="AQ77" s="227"/>
      <c r="AR77" s="227"/>
      <c r="AS77" s="227"/>
      <c r="AT77" s="227"/>
      <c r="AU77" s="227"/>
      <c r="AV77" s="227"/>
      <c r="AW77" s="227"/>
      <c r="AX77" s="228"/>
    </row>
    <row r="78" spans="1:50" s="5" customFormat="1" ht="12.75">
      <c r="A78" s="208" t="s">
        <v>58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63"/>
      <c r="AD78" s="164"/>
      <c r="AE78" s="164"/>
      <c r="AF78" s="165"/>
      <c r="AG78" s="198">
        <v>6410</v>
      </c>
      <c r="AH78" s="199"/>
      <c r="AI78" s="199"/>
      <c r="AJ78" s="199"/>
      <c r="AK78" s="199"/>
      <c r="AL78" s="199"/>
      <c r="AM78" s="199"/>
      <c r="AN78" s="199"/>
      <c r="AO78" s="200"/>
      <c r="AP78" s="198">
        <v>6085</v>
      </c>
      <c r="AQ78" s="199"/>
      <c r="AR78" s="199"/>
      <c r="AS78" s="199"/>
      <c r="AT78" s="199"/>
      <c r="AU78" s="199"/>
      <c r="AV78" s="199"/>
      <c r="AW78" s="199"/>
      <c r="AX78" s="200"/>
    </row>
    <row r="79" spans="1:50" s="5" customFormat="1" ht="12.75">
      <c r="A79" s="266" t="s">
        <v>92</v>
      </c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8"/>
      <c r="AC79" s="163" t="s">
        <v>47</v>
      </c>
      <c r="AD79" s="164"/>
      <c r="AE79" s="164"/>
      <c r="AF79" s="165"/>
      <c r="AG79" s="201"/>
      <c r="AH79" s="202"/>
      <c r="AI79" s="202"/>
      <c r="AJ79" s="202"/>
      <c r="AK79" s="202"/>
      <c r="AL79" s="202"/>
      <c r="AM79" s="202"/>
      <c r="AN79" s="202"/>
      <c r="AO79" s="203"/>
      <c r="AP79" s="201"/>
      <c r="AQ79" s="202"/>
      <c r="AR79" s="202"/>
      <c r="AS79" s="202"/>
      <c r="AT79" s="202"/>
      <c r="AU79" s="202"/>
      <c r="AV79" s="202"/>
      <c r="AW79" s="202"/>
      <c r="AX79" s="203"/>
    </row>
    <row r="80" spans="1:50" s="5" customFormat="1" ht="14.25" customHeight="1">
      <c r="A80" s="247" t="s">
        <v>119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8"/>
      <c r="AC80" s="174" t="s">
        <v>132</v>
      </c>
      <c r="AD80" s="175"/>
      <c r="AE80" s="175"/>
      <c r="AF80" s="175"/>
      <c r="AG80" s="106">
        <v>0</v>
      </c>
      <c r="AH80" s="107"/>
      <c r="AI80" s="107"/>
      <c r="AJ80" s="107"/>
      <c r="AK80" s="107"/>
      <c r="AL80" s="107"/>
      <c r="AM80" s="107"/>
      <c r="AN80" s="107"/>
      <c r="AO80" s="108"/>
      <c r="AP80" s="106">
        <v>0</v>
      </c>
      <c r="AQ80" s="107"/>
      <c r="AR80" s="107"/>
      <c r="AS80" s="107"/>
      <c r="AT80" s="107"/>
      <c r="AU80" s="107"/>
      <c r="AV80" s="107"/>
      <c r="AW80" s="107"/>
      <c r="AX80" s="108"/>
    </row>
    <row r="81" spans="1:50" s="5" customFormat="1" ht="14.25" customHeight="1">
      <c r="A81" s="147" t="s">
        <v>59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8"/>
      <c r="AC81" s="174" t="s">
        <v>48</v>
      </c>
      <c r="AD81" s="175"/>
      <c r="AE81" s="175"/>
      <c r="AF81" s="175"/>
      <c r="AG81" s="106">
        <v>0</v>
      </c>
      <c r="AH81" s="107"/>
      <c r="AI81" s="107"/>
      <c r="AJ81" s="107"/>
      <c r="AK81" s="107"/>
      <c r="AL81" s="107"/>
      <c r="AM81" s="107"/>
      <c r="AN81" s="107"/>
      <c r="AO81" s="108"/>
      <c r="AP81" s="106">
        <v>0</v>
      </c>
      <c r="AQ81" s="107"/>
      <c r="AR81" s="107"/>
      <c r="AS81" s="107"/>
      <c r="AT81" s="107"/>
      <c r="AU81" s="107"/>
      <c r="AV81" s="107"/>
      <c r="AW81" s="107"/>
      <c r="AX81" s="108"/>
    </row>
    <row r="82" spans="1:50" s="5" customFormat="1" ht="14.25" customHeight="1" thickBo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4"/>
      <c r="AC82" s="277"/>
      <c r="AD82" s="278"/>
      <c r="AE82" s="278"/>
      <c r="AF82" s="279"/>
      <c r="AG82" s="106">
        <v>0</v>
      </c>
      <c r="AH82" s="107"/>
      <c r="AI82" s="107"/>
      <c r="AJ82" s="107"/>
      <c r="AK82" s="107"/>
      <c r="AL82" s="107"/>
      <c r="AM82" s="107"/>
      <c r="AN82" s="107"/>
      <c r="AO82" s="108"/>
      <c r="AP82" s="106">
        <v>0</v>
      </c>
      <c r="AQ82" s="107"/>
      <c r="AR82" s="107"/>
      <c r="AS82" s="107"/>
      <c r="AT82" s="107"/>
      <c r="AU82" s="107"/>
      <c r="AV82" s="107"/>
      <c r="AW82" s="107"/>
      <c r="AX82" s="108"/>
    </row>
    <row r="83" spans="1:50" s="5" customFormat="1" ht="14.25" customHeight="1" thickBot="1">
      <c r="A83" s="150" t="s">
        <v>120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249"/>
      <c r="AC83" s="176" t="s">
        <v>49</v>
      </c>
      <c r="AD83" s="177"/>
      <c r="AE83" s="177"/>
      <c r="AF83" s="177"/>
      <c r="AG83" s="226">
        <f>П000040051003+П000040051503+П000040052003</f>
        <v>6410</v>
      </c>
      <c r="AH83" s="227"/>
      <c r="AI83" s="227"/>
      <c r="AJ83" s="227"/>
      <c r="AK83" s="227"/>
      <c r="AL83" s="227"/>
      <c r="AM83" s="227"/>
      <c r="AN83" s="227"/>
      <c r="AO83" s="228"/>
      <c r="AP83" s="226">
        <f>П000040051004+П000040051504+П000040052004</f>
        <v>6085</v>
      </c>
      <c r="AQ83" s="227"/>
      <c r="AR83" s="227"/>
      <c r="AS83" s="227"/>
      <c r="AT83" s="227"/>
      <c r="AU83" s="227"/>
      <c r="AV83" s="227"/>
      <c r="AW83" s="227"/>
      <c r="AX83" s="228"/>
    </row>
    <row r="84" spans="1:50" s="5" customFormat="1" ht="12.75">
      <c r="A84" s="208" t="s">
        <v>60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63"/>
      <c r="AD84" s="164"/>
      <c r="AE84" s="164"/>
      <c r="AF84" s="165"/>
      <c r="AG84" s="198">
        <v>400</v>
      </c>
      <c r="AH84" s="199"/>
      <c r="AI84" s="199"/>
      <c r="AJ84" s="199"/>
      <c r="AK84" s="199"/>
      <c r="AL84" s="199"/>
      <c r="AM84" s="199"/>
      <c r="AN84" s="199"/>
      <c r="AO84" s="200"/>
      <c r="AP84" s="195">
        <v>0</v>
      </c>
      <c r="AQ84" s="196"/>
      <c r="AR84" s="196"/>
      <c r="AS84" s="196"/>
      <c r="AT84" s="196"/>
      <c r="AU84" s="196"/>
      <c r="AV84" s="196"/>
      <c r="AW84" s="196"/>
      <c r="AX84" s="197"/>
    </row>
    <row r="85" spans="1:50" s="5" customFormat="1" ht="12.75">
      <c r="A85" s="166" t="s">
        <v>92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8"/>
      <c r="AC85" s="163" t="s">
        <v>50</v>
      </c>
      <c r="AD85" s="164"/>
      <c r="AE85" s="164"/>
      <c r="AF85" s="165"/>
      <c r="AG85" s="201"/>
      <c r="AH85" s="202"/>
      <c r="AI85" s="202"/>
      <c r="AJ85" s="202"/>
      <c r="AK85" s="202"/>
      <c r="AL85" s="202"/>
      <c r="AM85" s="202"/>
      <c r="AN85" s="202"/>
      <c r="AO85" s="203"/>
      <c r="AP85" s="201"/>
      <c r="AQ85" s="202"/>
      <c r="AR85" s="202"/>
      <c r="AS85" s="202"/>
      <c r="AT85" s="202"/>
      <c r="AU85" s="202"/>
      <c r="AV85" s="202"/>
      <c r="AW85" s="202"/>
      <c r="AX85" s="203"/>
    </row>
    <row r="86" spans="1:50" s="5" customFormat="1" ht="14.25" customHeight="1">
      <c r="A86" s="147" t="s">
        <v>61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8"/>
      <c r="AC86" s="174" t="s">
        <v>51</v>
      </c>
      <c r="AD86" s="175"/>
      <c r="AE86" s="175"/>
      <c r="AF86" s="175"/>
      <c r="AG86" s="226">
        <f>П000050062103+П000050062403+П000050062503+П000050062603+П000050062803</f>
        <v>863</v>
      </c>
      <c r="AH86" s="227"/>
      <c r="AI86" s="227"/>
      <c r="AJ86" s="227"/>
      <c r="AK86" s="227"/>
      <c r="AL86" s="227"/>
      <c r="AM86" s="227"/>
      <c r="AN86" s="227"/>
      <c r="AO86" s="228"/>
      <c r="AP86" s="226">
        <f>П000050062104+П000050062404+П000050062504+П000050062604+П000050062804</f>
        <v>748</v>
      </c>
      <c r="AQ86" s="227"/>
      <c r="AR86" s="227"/>
      <c r="AS86" s="227"/>
      <c r="AT86" s="227"/>
      <c r="AU86" s="227"/>
      <c r="AV86" s="227"/>
      <c r="AW86" s="227"/>
      <c r="AX86" s="228"/>
    </row>
    <row r="87" spans="1:50" s="5" customFormat="1" ht="12.75">
      <c r="A87" s="256" t="s">
        <v>24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8"/>
      <c r="AC87" s="163"/>
      <c r="AD87" s="164"/>
      <c r="AE87" s="164"/>
      <c r="AF87" s="165"/>
      <c r="AG87" s="198">
        <v>0</v>
      </c>
      <c r="AH87" s="199"/>
      <c r="AI87" s="199"/>
      <c r="AJ87" s="199"/>
      <c r="AK87" s="199"/>
      <c r="AL87" s="199"/>
      <c r="AM87" s="199"/>
      <c r="AN87" s="199"/>
      <c r="AO87" s="200"/>
      <c r="AP87" s="198">
        <v>0</v>
      </c>
      <c r="AQ87" s="199"/>
      <c r="AR87" s="199"/>
      <c r="AS87" s="199"/>
      <c r="AT87" s="199"/>
      <c r="AU87" s="199"/>
      <c r="AV87" s="199"/>
      <c r="AW87" s="199"/>
      <c r="AX87" s="200"/>
    </row>
    <row r="88" spans="1:50" s="5" customFormat="1" ht="12.75">
      <c r="A88" s="252" t="s">
        <v>93</v>
      </c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4"/>
      <c r="AC88" s="163" t="s">
        <v>155</v>
      </c>
      <c r="AD88" s="164"/>
      <c r="AE88" s="164"/>
      <c r="AF88" s="165"/>
      <c r="AG88" s="201"/>
      <c r="AH88" s="202"/>
      <c r="AI88" s="202"/>
      <c r="AJ88" s="202"/>
      <c r="AK88" s="202"/>
      <c r="AL88" s="202"/>
      <c r="AM88" s="202"/>
      <c r="AN88" s="202"/>
      <c r="AO88" s="203"/>
      <c r="AP88" s="201"/>
      <c r="AQ88" s="202"/>
      <c r="AR88" s="202"/>
      <c r="AS88" s="202"/>
      <c r="AT88" s="202"/>
      <c r="AU88" s="202"/>
      <c r="AV88" s="202"/>
      <c r="AW88" s="202"/>
      <c r="AX88" s="203"/>
    </row>
    <row r="89" spans="1:50" s="5" customFormat="1" ht="14.25" customHeight="1">
      <c r="A89" s="255" t="s">
        <v>94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155"/>
      <c r="AC89" s="174" t="s">
        <v>156</v>
      </c>
      <c r="AD89" s="175"/>
      <c r="AE89" s="175"/>
      <c r="AF89" s="175"/>
      <c r="AG89" s="106">
        <v>68</v>
      </c>
      <c r="AH89" s="107"/>
      <c r="AI89" s="107"/>
      <c r="AJ89" s="107"/>
      <c r="AK89" s="107"/>
      <c r="AL89" s="107"/>
      <c r="AM89" s="107"/>
      <c r="AN89" s="107"/>
      <c r="AO89" s="108"/>
      <c r="AP89" s="106">
        <v>45</v>
      </c>
      <c r="AQ89" s="107"/>
      <c r="AR89" s="107"/>
      <c r="AS89" s="107"/>
      <c r="AT89" s="107"/>
      <c r="AU89" s="107"/>
      <c r="AV89" s="107"/>
      <c r="AW89" s="107"/>
      <c r="AX89" s="108"/>
    </row>
    <row r="90" spans="1:50" s="5" customFormat="1" ht="12.75">
      <c r="A90" s="250" t="s">
        <v>139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163"/>
      <c r="AD90" s="164"/>
      <c r="AE90" s="164"/>
      <c r="AF90" s="165"/>
      <c r="AG90" s="198">
        <v>13</v>
      </c>
      <c r="AH90" s="199"/>
      <c r="AI90" s="199"/>
      <c r="AJ90" s="199"/>
      <c r="AK90" s="199"/>
      <c r="AL90" s="199"/>
      <c r="AM90" s="199"/>
      <c r="AN90" s="199"/>
      <c r="AO90" s="200"/>
      <c r="AP90" s="198">
        <v>8</v>
      </c>
      <c r="AQ90" s="199"/>
      <c r="AR90" s="199"/>
      <c r="AS90" s="199"/>
      <c r="AT90" s="199"/>
      <c r="AU90" s="199"/>
      <c r="AV90" s="199"/>
      <c r="AW90" s="199"/>
      <c r="AX90" s="200"/>
    </row>
    <row r="91" spans="1:50" s="5" customFormat="1" ht="12.75">
      <c r="A91" s="252" t="s">
        <v>95</v>
      </c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4"/>
      <c r="AC91" s="163" t="s">
        <v>157</v>
      </c>
      <c r="AD91" s="164"/>
      <c r="AE91" s="164"/>
      <c r="AF91" s="165"/>
      <c r="AG91" s="201"/>
      <c r="AH91" s="202"/>
      <c r="AI91" s="202"/>
      <c r="AJ91" s="202"/>
      <c r="AK91" s="202"/>
      <c r="AL91" s="202"/>
      <c r="AM91" s="202"/>
      <c r="AN91" s="202"/>
      <c r="AO91" s="203"/>
      <c r="AP91" s="201"/>
      <c r="AQ91" s="202"/>
      <c r="AR91" s="202"/>
      <c r="AS91" s="202"/>
      <c r="AT91" s="202"/>
      <c r="AU91" s="202"/>
      <c r="AV91" s="202"/>
      <c r="AW91" s="202"/>
      <c r="AX91" s="203"/>
    </row>
    <row r="92" spans="1:50" s="5" customFormat="1" ht="14.25" customHeight="1">
      <c r="A92" s="255" t="s">
        <v>121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155"/>
      <c r="AC92" s="174" t="s">
        <v>158</v>
      </c>
      <c r="AD92" s="175"/>
      <c r="AE92" s="175"/>
      <c r="AF92" s="175"/>
      <c r="AG92" s="106">
        <v>56</v>
      </c>
      <c r="AH92" s="107"/>
      <c r="AI92" s="107"/>
      <c r="AJ92" s="107"/>
      <c r="AK92" s="107"/>
      <c r="AL92" s="107"/>
      <c r="AM92" s="107"/>
      <c r="AN92" s="107"/>
      <c r="AO92" s="108"/>
      <c r="AP92" s="106">
        <v>39</v>
      </c>
      <c r="AQ92" s="107"/>
      <c r="AR92" s="107"/>
      <c r="AS92" s="107"/>
      <c r="AT92" s="107"/>
      <c r="AU92" s="107"/>
      <c r="AV92" s="107"/>
      <c r="AW92" s="107"/>
      <c r="AX92" s="108"/>
    </row>
    <row r="93" spans="1:50" s="5" customFormat="1" ht="14.25" customHeight="1">
      <c r="A93" s="255" t="s">
        <v>62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155"/>
      <c r="AC93" s="174" t="s">
        <v>159</v>
      </c>
      <c r="AD93" s="175"/>
      <c r="AE93" s="175"/>
      <c r="AF93" s="175"/>
      <c r="AG93" s="106">
        <v>726</v>
      </c>
      <c r="AH93" s="107"/>
      <c r="AI93" s="107"/>
      <c r="AJ93" s="107"/>
      <c r="AK93" s="107"/>
      <c r="AL93" s="107"/>
      <c r="AM93" s="107"/>
      <c r="AN93" s="107"/>
      <c r="AO93" s="108"/>
      <c r="AP93" s="106">
        <v>656</v>
      </c>
      <c r="AQ93" s="107"/>
      <c r="AR93" s="107"/>
      <c r="AS93" s="107"/>
      <c r="AT93" s="107"/>
      <c r="AU93" s="107"/>
      <c r="AV93" s="107"/>
      <c r="AW93" s="107"/>
      <c r="AX93" s="108"/>
    </row>
    <row r="94" spans="1:50" s="5" customFormat="1" ht="12.75">
      <c r="A94" s="166" t="s">
        <v>123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8"/>
      <c r="AC94" s="163"/>
      <c r="AD94" s="164"/>
      <c r="AE94" s="164"/>
      <c r="AF94" s="165"/>
      <c r="AG94" s="195">
        <v>47</v>
      </c>
      <c r="AH94" s="196"/>
      <c r="AI94" s="196"/>
      <c r="AJ94" s="196"/>
      <c r="AK94" s="196"/>
      <c r="AL94" s="196"/>
      <c r="AM94" s="196"/>
      <c r="AN94" s="196"/>
      <c r="AO94" s="197"/>
      <c r="AP94" s="195">
        <v>47</v>
      </c>
      <c r="AQ94" s="196"/>
      <c r="AR94" s="196"/>
      <c r="AS94" s="196"/>
      <c r="AT94" s="196"/>
      <c r="AU94" s="196"/>
      <c r="AV94" s="196"/>
      <c r="AW94" s="196"/>
      <c r="AX94" s="197"/>
    </row>
    <row r="95" spans="1:50" s="5" customFormat="1" ht="12.75">
      <c r="A95" s="166" t="s">
        <v>124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8"/>
      <c r="AC95" s="163" t="s">
        <v>52</v>
      </c>
      <c r="AD95" s="164"/>
      <c r="AE95" s="164"/>
      <c r="AF95" s="165"/>
      <c r="AG95" s="201"/>
      <c r="AH95" s="202"/>
      <c r="AI95" s="202"/>
      <c r="AJ95" s="202"/>
      <c r="AK95" s="202"/>
      <c r="AL95" s="202"/>
      <c r="AM95" s="202"/>
      <c r="AN95" s="202"/>
      <c r="AO95" s="203"/>
      <c r="AP95" s="201"/>
      <c r="AQ95" s="202"/>
      <c r="AR95" s="202"/>
      <c r="AS95" s="202"/>
      <c r="AT95" s="202"/>
      <c r="AU95" s="202"/>
      <c r="AV95" s="202"/>
      <c r="AW95" s="202"/>
      <c r="AX95" s="203"/>
    </row>
    <row r="96" spans="1:50" s="5" customFormat="1" ht="14.25" customHeight="1">
      <c r="A96" s="212" t="s">
        <v>137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8"/>
      <c r="AC96" s="174" t="s">
        <v>53</v>
      </c>
      <c r="AD96" s="175"/>
      <c r="AE96" s="175"/>
      <c r="AF96" s="175"/>
      <c r="AG96" s="106">
        <v>0</v>
      </c>
      <c r="AH96" s="107"/>
      <c r="AI96" s="107"/>
      <c r="AJ96" s="107"/>
      <c r="AK96" s="107"/>
      <c r="AL96" s="107"/>
      <c r="AM96" s="107"/>
      <c r="AN96" s="107"/>
      <c r="AO96" s="108"/>
      <c r="AP96" s="106">
        <v>0</v>
      </c>
      <c r="AQ96" s="107"/>
      <c r="AR96" s="107"/>
      <c r="AS96" s="107"/>
      <c r="AT96" s="107"/>
      <c r="AU96" s="107"/>
      <c r="AV96" s="107"/>
      <c r="AW96" s="107"/>
      <c r="AX96" s="108"/>
    </row>
    <row r="97" spans="1:50" s="5" customFormat="1" ht="14.25" customHeight="1">
      <c r="A97" s="147" t="s">
        <v>96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8"/>
      <c r="AC97" s="174" t="s">
        <v>54</v>
      </c>
      <c r="AD97" s="175"/>
      <c r="AE97" s="175"/>
      <c r="AF97" s="175"/>
      <c r="AG97" s="106">
        <v>0</v>
      </c>
      <c r="AH97" s="107"/>
      <c r="AI97" s="107"/>
      <c r="AJ97" s="107"/>
      <c r="AK97" s="107"/>
      <c r="AL97" s="107"/>
      <c r="AM97" s="107"/>
      <c r="AN97" s="107"/>
      <c r="AO97" s="108"/>
      <c r="AP97" s="106">
        <v>0</v>
      </c>
      <c r="AQ97" s="107"/>
      <c r="AR97" s="107"/>
      <c r="AS97" s="107"/>
      <c r="AT97" s="107"/>
      <c r="AU97" s="107"/>
      <c r="AV97" s="107"/>
      <c r="AW97" s="107"/>
      <c r="AX97" s="108"/>
    </row>
    <row r="98" spans="1:50" s="5" customFormat="1" ht="14.25" customHeight="1">
      <c r="A98" s="147" t="s">
        <v>63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8"/>
      <c r="AC98" s="174" t="s">
        <v>55</v>
      </c>
      <c r="AD98" s="175"/>
      <c r="AE98" s="175"/>
      <c r="AF98" s="175"/>
      <c r="AG98" s="106">
        <v>0</v>
      </c>
      <c r="AH98" s="107"/>
      <c r="AI98" s="107"/>
      <c r="AJ98" s="107"/>
      <c r="AK98" s="107"/>
      <c r="AL98" s="107"/>
      <c r="AM98" s="107"/>
      <c r="AN98" s="107"/>
      <c r="AO98" s="108"/>
      <c r="AP98" s="106">
        <v>0</v>
      </c>
      <c r="AQ98" s="107"/>
      <c r="AR98" s="107"/>
      <c r="AS98" s="107"/>
      <c r="AT98" s="107"/>
      <c r="AU98" s="107"/>
      <c r="AV98" s="107"/>
      <c r="AW98" s="107"/>
      <c r="AX98" s="108"/>
    </row>
    <row r="99" spans="1:50" s="5" customFormat="1" ht="14.25" customHeight="1" thickBot="1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4"/>
      <c r="AC99" s="277"/>
      <c r="AD99" s="278"/>
      <c r="AE99" s="278"/>
      <c r="AF99" s="279"/>
      <c r="AG99" s="106">
        <v>0</v>
      </c>
      <c r="AH99" s="107"/>
      <c r="AI99" s="107"/>
      <c r="AJ99" s="107"/>
      <c r="AK99" s="107"/>
      <c r="AL99" s="107"/>
      <c r="AM99" s="107"/>
      <c r="AN99" s="107"/>
      <c r="AO99" s="108"/>
      <c r="AP99" s="106">
        <v>0</v>
      </c>
      <c r="AQ99" s="107"/>
      <c r="AR99" s="107"/>
      <c r="AS99" s="107"/>
      <c r="AT99" s="107"/>
      <c r="AU99" s="107"/>
      <c r="AV99" s="107"/>
      <c r="AW99" s="107"/>
      <c r="AX99" s="108"/>
    </row>
    <row r="100" spans="1:50" s="5" customFormat="1" ht="14.25" customHeight="1" thickBot="1">
      <c r="A100" s="269" t="s">
        <v>122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70"/>
      <c r="AC100" s="176" t="s">
        <v>56</v>
      </c>
      <c r="AD100" s="177"/>
      <c r="AE100" s="177"/>
      <c r="AF100" s="177"/>
      <c r="AG100" s="226">
        <f>П000050061003+П000050062003+П000050063003+П000050064003+П000050065003+П000050066003</f>
        <v>1310</v>
      </c>
      <c r="AH100" s="227"/>
      <c r="AI100" s="227"/>
      <c r="AJ100" s="227"/>
      <c r="AK100" s="227"/>
      <c r="AL100" s="227"/>
      <c r="AM100" s="227"/>
      <c r="AN100" s="227"/>
      <c r="AO100" s="228"/>
      <c r="AP100" s="226">
        <f>П000050061004+П000050062004+П000050063004+П000050064004+П000050065004+П000050066004</f>
        <v>795</v>
      </c>
      <c r="AQ100" s="227"/>
      <c r="AR100" s="227"/>
      <c r="AS100" s="227"/>
      <c r="AT100" s="227"/>
      <c r="AU100" s="227"/>
      <c r="AV100" s="227"/>
      <c r="AW100" s="227"/>
      <c r="AX100" s="228"/>
    </row>
    <row r="101" spans="1:50" s="5" customFormat="1" ht="14.25" customHeight="1" thickBot="1">
      <c r="A101" s="259" t="s">
        <v>135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60"/>
      <c r="AC101" s="176" t="s">
        <v>57</v>
      </c>
      <c r="AD101" s="177"/>
      <c r="AE101" s="177"/>
      <c r="AF101" s="177"/>
      <c r="AG101" s="226">
        <f>П000030049003+П000040059003+П000050069003</f>
        <v>3862</v>
      </c>
      <c r="AH101" s="227"/>
      <c r="AI101" s="227"/>
      <c r="AJ101" s="227"/>
      <c r="AK101" s="227"/>
      <c r="AL101" s="227"/>
      <c r="AM101" s="227"/>
      <c r="AN101" s="227"/>
      <c r="AO101" s="228"/>
      <c r="AP101" s="226">
        <f>П000030049004+П000040059004+П000050069004</f>
        <v>3599</v>
      </c>
      <c r="AQ101" s="227"/>
      <c r="AR101" s="227"/>
      <c r="AS101" s="227"/>
      <c r="AT101" s="227"/>
      <c r="AU101" s="227"/>
      <c r="AV101" s="227"/>
      <c r="AW101" s="227"/>
      <c r="AX101" s="228"/>
    </row>
    <row r="102" spans="1:50" s="5" customFormat="1" ht="12.75">
      <c r="A102" s="243" t="s">
        <v>130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5"/>
      <c r="AD102" s="246"/>
      <c r="AE102" s="246"/>
      <c r="AF102" s="246"/>
      <c r="AG102" s="280"/>
      <c r="AH102" s="281"/>
      <c r="AI102" s="281"/>
      <c r="AJ102" s="281"/>
      <c r="AK102" s="281"/>
      <c r="AL102" s="281"/>
      <c r="AM102" s="281"/>
      <c r="AN102" s="281"/>
      <c r="AO102" s="282"/>
      <c r="AP102" s="287"/>
      <c r="AQ102" s="288"/>
      <c r="AR102" s="288"/>
      <c r="AS102" s="288"/>
      <c r="AT102" s="288"/>
      <c r="AU102" s="288"/>
      <c r="AV102" s="288"/>
      <c r="AW102" s="288"/>
      <c r="AX102" s="289"/>
    </row>
    <row r="103" spans="1:50" s="5" customFormat="1" ht="12.75">
      <c r="A103" s="273" t="s">
        <v>131</v>
      </c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5"/>
      <c r="AC103" s="163"/>
      <c r="AD103" s="164"/>
      <c r="AE103" s="164"/>
      <c r="AF103" s="165"/>
      <c r="AG103" s="283"/>
      <c r="AH103" s="284"/>
      <c r="AI103" s="284"/>
      <c r="AJ103" s="284"/>
      <c r="AK103" s="284"/>
      <c r="AL103" s="284"/>
      <c r="AM103" s="284"/>
      <c r="AN103" s="284"/>
      <c r="AO103" s="285"/>
      <c r="AP103" s="283"/>
      <c r="AQ103" s="284"/>
      <c r="AR103" s="284"/>
      <c r="AS103" s="284"/>
      <c r="AT103" s="284"/>
      <c r="AU103" s="284"/>
      <c r="AV103" s="284"/>
      <c r="AW103" s="284"/>
      <c r="AX103" s="285"/>
    </row>
    <row r="104" spans="1:50" s="5" customFormat="1" ht="14.25" customHeight="1">
      <c r="A104" s="219" t="s">
        <v>97</v>
      </c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1"/>
      <c r="AC104" s="190" t="s">
        <v>160</v>
      </c>
      <c r="AD104" s="191"/>
      <c r="AE104" s="191"/>
      <c r="AF104" s="192"/>
      <c r="AG104" s="106">
        <v>0</v>
      </c>
      <c r="AH104" s="107"/>
      <c r="AI104" s="107"/>
      <c r="AJ104" s="107"/>
      <c r="AK104" s="107"/>
      <c r="AL104" s="107"/>
      <c r="AM104" s="107"/>
      <c r="AN104" s="107"/>
      <c r="AO104" s="108"/>
      <c r="AP104" s="106">
        <v>0</v>
      </c>
      <c r="AQ104" s="107"/>
      <c r="AR104" s="107"/>
      <c r="AS104" s="107"/>
      <c r="AT104" s="107"/>
      <c r="AU104" s="107"/>
      <c r="AV104" s="107"/>
      <c r="AW104" s="107"/>
      <c r="AX104" s="108"/>
    </row>
    <row r="105" spans="1:50" s="5" customFormat="1" ht="14.25" customHeight="1">
      <c r="A105" s="252" t="s">
        <v>64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4"/>
      <c r="AC105" s="163" t="s">
        <v>161</v>
      </c>
      <c r="AD105" s="164"/>
      <c r="AE105" s="164"/>
      <c r="AF105" s="165"/>
      <c r="AG105" s="106">
        <v>0</v>
      </c>
      <c r="AH105" s="107"/>
      <c r="AI105" s="107"/>
      <c r="AJ105" s="107"/>
      <c r="AK105" s="107"/>
      <c r="AL105" s="107"/>
      <c r="AM105" s="107"/>
      <c r="AN105" s="107"/>
      <c r="AO105" s="108"/>
      <c r="AP105" s="106">
        <v>0</v>
      </c>
      <c r="AQ105" s="107"/>
      <c r="AR105" s="107"/>
      <c r="AS105" s="107"/>
      <c r="AT105" s="107"/>
      <c r="AU105" s="107"/>
      <c r="AV105" s="107"/>
      <c r="AW105" s="107"/>
      <c r="AX105" s="108"/>
    </row>
    <row r="106" spans="1:50" s="5" customFormat="1" ht="12.75">
      <c r="A106" s="271" t="s">
        <v>76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187"/>
      <c r="AD106" s="188"/>
      <c r="AE106" s="188"/>
      <c r="AF106" s="189"/>
      <c r="AG106" s="195">
        <v>0</v>
      </c>
      <c r="AH106" s="196"/>
      <c r="AI106" s="196"/>
      <c r="AJ106" s="196"/>
      <c r="AK106" s="196"/>
      <c r="AL106" s="196"/>
      <c r="AM106" s="196"/>
      <c r="AN106" s="196"/>
      <c r="AO106" s="197"/>
      <c r="AP106" s="195">
        <v>0</v>
      </c>
      <c r="AQ106" s="196"/>
      <c r="AR106" s="196"/>
      <c r="AS106" s="196"/>
      <c r="AT106" s="196"/>
      <c r="AU106" s="196"/>
      <c r="AV106" s="196"/>
      <c r="AW106" s="196"/>
      <c r="AX106" s="197"/>
    </row>
    <row r="107" spans="1:50" s="5" customFormat="1" ht="12.75">
      <c r="A107" s="160" t="s">
        <v>98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2"/>
      <c r="AC107" s="184" t="s">
        <v>162</v>
      </c>
      <c r="AD107" s="185"/>
      <c r="AE107" s="185"/>
      <c r="AF107" s="186"/>
      <c r="AG107" s="201"/>
      <c r="AH107" s="202"/>
      <c r="AI107" s="202"/>
      <c r="AJ107" s="202"/>
      <c r="AK107" s="202"/>
      <c r="AL107" s="202"/>
      <c r="AM107" s="202"/>
      <c r="AN107" s="202"/>
      <c r="AO107" s="203"/>
      <c r="AP107" s="201"/>
      <c r="AQ107" s="202"/>
      <c r="AR107" s="202"/>
      <c r="AS107" s="202"/>
      <c r="AT107" s="202"/>
      <c r="AU107" s="202"/>
      <c r="AV107" s="202"/>
      <c r="AW107" s="202"/>
      <c r="AX107" s="203"/>
    </row>
    <row r="108" spans="1:50" s="5" customFormat="1" ht="14.25" customHeight="1">
      <c r="A108" s="166" t="s">
        <v>99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8"/>
      <c r="AC108" s="163" t="s">
        <v>163</v>
      </c>
      <c r="AD108" s="164"/>
      <c r="AE108" s="164"/>
      <c r="AF108" s="165"/>
      <c r="AG108" s="106">
        <v>0</v>
      </c>
      <c r="AH108" s="107"/>
      <c r="AI108" s="107"/>
      <c r="AJ108" s="107"/>
      <c r="AK108" s="107"/>
      <c r="AL108" s="107"/>
      <c r="AM108" s="107"/>
      <c r="AN108" s="107"/>
      <c r="AO108" s="108"/>
      <c r="AP108" s="106">
        <v>0</v>
      </c>
      <c r="AQ108" s="107"/>
      <c r="AR108" s="107"/>
      <c r="AS108" s="107"/>
      <c r="AT108" s="107"/>
      <c r="AU108" s="107"/>
      <c r="AV108" s="107"/>
      <c r="AW108" s="107"/>
      <c r="AX108" s="108"/>
    </row>
    <row r="109" spans="1:50" s="5" customFormat="1" ht="12.75">
      <c r="A109" s="157" t="s">
        <v>128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9"/>
      <c r="AC109" s="187"/>
      <c r="AD109" s="188"/>
      <c r="AE109" s="188"/>
      <c r="AF109" s="189"/>
      <c r="AG109" s="195">
        <v>0</v>
      </c>
      <c r="AH109" s="196"/>
      <c r="AI109" s="196"/>
      <c r="AJ109" s="196"/>
      <c r="AK109" s="196"/>
      <c r="AL109" s="196"/>
      <c r="AM109" s="196"/>
      <c r="AN109" s="196"/>
      <c r="AO109" s="197"/>
      <c r="AP109" s="195">
        <v>0</v>
      </c>
      <c r="AQ109" s="196"/>
      <c r="AR109" s="196"/>
      <c r="AS109" s="196"/>
      <c r="AT109" s="196"/>
      <c r="AU109" s="196"/>
      <c r="AV109" s="196"/>
      <c r="AW109" s="196"/>
      <c r="AX109" s="197"/>
    </row>
    <row r="110" spans="1:50" s="5" customFormat="1" ht="12.75">
      <c r="A110" s="160" t="s">
        <v>129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2"/>
      <c r="AC110" s="184" t="s">
        <v>164</v>
      </c>
      <c r="AD110" s="185"/>
      <c r="AE110" s="185"/>
      <c r="AF110" s="186"/>
      <c r="AG110" s="201"/>
      <c r="AH110" s="202"/>
      <c r="AI110" s="202"/>
      <c r="AJ110" s="202"/>
      <c r="AK110" s="202"/>
      <c r="AL110" s="202"/>
      <c r="AM110" s="202"/>
      <c r="AN110" s="202"/>
      <c r="AO110" s="203"/>
      <c r="AP110" s="201"/>
      <c r="AQ110" s="202"/>
      <c r="AR110" s="202"/>
      <c r="AS110" s="202"/>
      <c r="AT110" s="202"/>
      <c r="AU110" s="202"/>
      <c r="AV110" s="202"/>
      <c r="AW110" s="202"/>
      <c r="AX110" s="203"/>
    </row>
    <row r="111" spans="1:50" s="5" customFormat="1" ht="14.25" customHeight="1">
      <c r="A111" s="286" t="s">
        <v>125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8"/>
      <c r="AC111" s="163" t="s">
        <v>165</v>
      </c>
      <c r="AD111" s="164"/>
      <c r="AE111" s="164"/>
      <c r="AF111" s="165"/>
      <c r="AG111" s="106">
        <v>0</v>
      </c>
      <c r="AH111" s="107"/>
      <c r="AI111" s="107"/>
      <c r="AJ111" s="107"/>
      <c r="AK111" s="107"/>
      <c r="AL111" s="107"/>
      <c r="AM111" s="107"/>
      <c r="AN111" s="107"/>
      <c r="AO111" s="108"/>
      <c r="AP111" s="106">
        <v>0</v>
      </c>
      <c r="AQ111" s="107"/>
      <c r="AR111" s="107"/>
      <c r="AS111" s="107"/>
      <c r="AT111" s="107"/>
      <c r="AU111" s="107"/>
      <c r="AV111" s="107"/>
      <c r="AW111" s="107"/>
      <c r="AX111" s="108"/>
    </row>
    <row r="112" spans="1:50" s="5" customFormat="1" ht="14.25" customHeight="1">
      <c r="A112" s="219" t="s">
        <v>126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1"/>
      <c r="AC112" s="190" t="s">
        <v>166</v>
      </c>
      <c r="AD112" s="191"/>
      <c r="AE112" s="191"/>
      <c r="AF112" s="192"/>
      <c r="AG112" s="106">
        <v>0</v>
      </c>
      <c r="AH112" s="107"/>
      <c r="AI112" s="107"/>
      <c r="AJ112" s="107"/>
      <c r="AK112" s="107"/>
      <c r="AL112" s="107"/>
      <c r="AM112" s="107"/>
      <c r="AN112" s="107"/>
      <c r="AO112" s="108"/>
      <c r="AP112" s="106">
        <v>0</v>
      </c>
      <c r="AQ112" s="107"/>
      <c r="AR112" s="107"/>
      <c r="AS112" s="107"/>
      <c r="AT112" s="107"/>
      <c r="AU112" s="107"/>
      <c r="AV112" s="107"/>
      <c r="AW112" s="107"/>
      <c r="AX112" s="108"/>
    </row>
    <row r="113" spans="1:50" s="5" customFormat="1" ht="14.25" customHeight="1">
      <c r="A113" s="286" t="s">
        <v>100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8"/>
      <c r="AC113" s="163" t="s">
        <v>167</v>
      </c>
      <c r="AD113" s="164"/>
      <c r="AE113" s="164"/>
      <c r="AF113" s="165"/>
      <c r="AG113" s="106">
        <v>0</v>
      </c>
      <c r="AH113" s="107"/>
      <c r="AI113" s="107"/>
      <c r="AJ113" s="107"/>
      <c r="AK113" s="107"/>
      <c r="AL113" s="107"/>
      <c r="AM113" s="107"/>
      <c r="AN113" s="107"/>
      <c r="AO113" s="108"/>
      <c r="AP113" s="106">
        <v>0</v>
      </c>
      <c r="AQ113" s="107"/>
      <c r="AR113" s="107"/>
      <c r="AS113" s="107"/>
      <c r="AT113" s="107"/>
      <c r="AU113" s="107"/>
      <c r="AV113" s="107"/>
      <c r="AW113" s="107"/>
      <c r="AX113" s="108"/>
    </row>
    <row r="114" spans="1:50" s="5" customFormat="1" ht="12.75">
      <c r="A114" s="157" t="s">
        <v>77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9"/>
      <c r="AC114" s="187"/>
      <c r="AD114" s="188"/>
      <c r="AE114" s="188"/>
      <c r="AF114" s="189"/>
      <c r="AG114" s="195">
        <v>0</v>
      </c>
      <c r="AH114" s="196"/>
      <c r="AI114" s="196"/>
      <c r="AJ114" s="196"/>
      <c r="AK114" s="196"/>
      <c r="AL114" s="196"/>
      <c r="AM114" s="196"/>
      <c r="AN114" s="196"/>
      <c r="AO114" s="197"/>
      <c r="AP114" s="195">
        <v>0</v>
      </c>
      <c r="AQ114" s="196"/>
      <c r="AR114" s="196"/>
      <c r="AS114" s="196"/>
      <c r="AT114" s="196"/>
      <c r="AU114" s="196"/>
      <c r="AV114" s="196"/>
      <c r="AW114" s="196"/>
      <c r="AX114" s="197"/>
    </row>
    <row r="115" spans="1:50" s="5" customFormat="1" ht="12.75">
      <c r="A115" s="160" t="s">
        <v>101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2"/>
      <c r="AC115" s="184" t="s">
        <v>168</v>
      </c>
      <c r="AD115" s="185"/>
      <c r="AE115" s="185"/>
      <c r="AF115" s="186"/>
      <c r="AG115" s="201"/>
      <c r="AH115" s="202"/>
      <c r="AI115" s="202"/>
      <c r="AJ115" s="202"/>
      <c r="AK115" s="202"/>
      <c r="AL115" s="202"/>
      <c r="AM115" s="202"/>
      <c r="AN115" s="202"/>
      <c r="AO115" s="203"/>
      <c r="AP115" s="201"/>
      <c r="AQ115" s="202"/>
      <c r="AR115" s="202"/>
      <c r="AS115" s="202"/>
      <c r="AT115" s="202"/>
      <c r="AU115" s="202"/>
      <c r="AV115" s="202"/>
      <c r="AW115" s="202"/>
      <c r="AX115" s="203"/>
    </row>
    <row r="116" spans="1:50" s="5" customFormat="1" ht="14.25" customHeight="1">
      <c r="A116" s="166" t="s">
        <v>127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8"/>
      <c r="AC116" s="163" t="s">
        <v>169</v>
      </c>
      <c r="AD116" s="164"/>
      <c r="AE116" s="164"/>
      <c r="AF116" s="165"/>
      <c r="AG116" s="106">
        <v>0</v>
      </c>
      <c r="AH116" s="107"/>
      <c r="AI116" s="107"/>
      <c r="AJ116" s="107"/>
      <c r="AK116" s="107"/>
      <c r="AL116" s="107"/>
      <c r="AM116" s="107"/>
      <c r="AN116" s="107"/>
      <c r="AO116" s="108"/>
      <c r="AP116" s="106">
        <v>0</v>
      </c>
      <c r="AQ116" s="107"/>
      <c r="AR116" s="107"/>
      <c r="AS116" s="107"/>
      <c r="AT116" s="107"/>
      <c r="AU116" s="107"/>
      <c r="AV116" s="107"/>
      <c r="AW116" s="107"/>
      <c r="AX116" s="108"/>
    </row>
    <row r="117" spans="1:50" s="5" customFormat="1" ht="14.25" customHeight="1" thickBot="1">
      <c r="A117" s="234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6"/>
      <c r="AC117" s="237"/>
      <c r="AD117" s="238"/>
      <c r="AE117" s="238"/>
      <c r="AF117" s="239"/>
      <c r="AG117" s="240">
        <v>0</v>
      </c>
      <c r="AH117" s="241"/>
      <c r="AI117" s="241"/>
      <c r="AJ117" s="241"/>
      <c r="AK117" s="241"/>
      <c r="AL117" s="241"/>
      <c r="AM117" s="241"/>
      <c r="AN117" s="241"/>
      <c r="AO117" s="242"/>
      <c r="AP117" s="240">
        <v>0</v>
      </c>
      <c r="AQ117" s="241"/>
      <c r="AR117" s="241"/>
      <c r="AS117" s="241"/>
      <c r="AT117" s="241"/>
      <c r="AU117" s="241"/>
      <c r="AV117" s="241"/>
      <c r="AW117" s="241"/>
      <c r="AX117" s="242"/>
    </row>
    <row r="118" s="7" customFormat="1" ht="12"/>
    <row r="119" spans="1:50" s="12" customFormat="1" ht="12.75" customHeight="1">
      <c r="A119" s="12" t="s">
        <v>65</v>
      </c>
      <c r="H119" s="70"/>
      <c r="I119" s="70"/>
      <c r="J119" s="70"/>
      <c r="K119" s="70"/>
      <c r="L119" s="70"/>
      <c r="M119" s="71"/>
      <c r="N119" s="103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119" s="103"/>
      <c r="P119" s="103"/>
      <c r="Q119" s="103"/>
      <c r="R119" s="103"/>
      <c r="S119" s="103"/>
      <c r="T119" s="103"/>
      <c r="U119" s="103"/>
      <c r="V119" s="103"/>
      <c r="W119" s="103"/>
      <c r="Z119" s="12" t="s">
        <v>66</v>
      </c>
      <c r="AI119" s="103"/>
      <c r="AJ119" s="103"/>
      <c r="AK119" s="103"/>
      <c r="AL119" s="103"/>
      <c r="AM119" s="103"/>
      <c r="AN119" s="71"/>
      <c r="AO119" s="103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</c>
      <c r="AP119" s="103"/>
      <c r="AQ119" s="103"/>
      <c r="AR119" s="103"/>
      <c r="AS119" s="103"/>
      <c r="AT119" s="103"/>
      <c r="AU119" s="103"/>
      <c r="AV119" s="103"/>
      <c r="AW119" s="103"/>
      <c r="AX119" s="103"/>
    </row>
    <row r="120" spans="8:50" s="13" customFormat="1" ht="9.75">
      <c r="H120" s="104" t="s">
        <v>67</v>
      </c>
      <c r="I120" s="104"/>
      <c r="J120" s="104"/>
      <c r="K120" s="104"/>
      <c r="L120" s="104"/>
      <c r="N120" s="104" t="s">
        <v>68</v>
      </c>
      <c r="O120" s="104"/>
      <c r="P120" s="104"/>
      <c r="Q120" s="104"/>
      <c r="R120" s="104"/>
      <c r="S120" s="104"/>
      <c r="T120" s="104"/>
      <c r="U120" s="104"/>
      <c r="V120" s="104"/>
      <c r="W120" s="104"/>
      <c r="AI120" s="104" t="s">
        <v>67</v>
      </c>
      <c r="AJ120" s="104"/>
      <c r="AK120" s="104"/>
      <c r="AL120" s="104"/>
      <c r="AM120" s="104"/>
      <c r="AO120" s="104" t="s">
        <v>68</v>
      </c>
      <c r="AP120" s="104"/>
      <c r="AQ120" s="104"/>
      <c r="AR120" s="104"/>
      <c r="AS120" s="104"/>
      <c r="AT120" s="104"/>
      <c r="AU120" s="104"/>
      <c r="AV120" s="104"/>
      <c r="AW120" s="104"/>
      <c r="AX120" s="104"/>
    </row>
    <row r="121" s="14" customFormat="1" ht="6"/>
    <row r="122" spans="1:16" s="7" customFormat="1" ht="12">
      <c r="A122" s="9"/>
      <c r="B122" s="102">
        <f>дата_отчетности</f>
        <v>39861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5"/>
      <c r="P122" s="105"/>
    </row>
  </sheetData>
  <sheetProtection password="F459" sheet="1" objects="1" scenarios="1"/>
  <mergeCells count="376">
    <mergeCell ref="A1:T2"/>
    <mergeCell ref="AP82:AX82"/>
    <mergeCell ref="AP99:AX99"/>
    <mergeCell ref="L13:AK13"/>
    <mergeCell ref="AM13:AR14"/>
    <mergeCell ref="AS13:AX14"/>
    <mergeCell ref="E16:AK16"/>
    <mergeCell ref="J15:AB15"/>
    <mergeCell ref="AM15:AX15"/>
    <mergeCell ref="A58:AB58"/>
    <mergeCell ref="AC58:AF58"/>
    <mergeCell ref="AG58:AO58"/>
    <mergeCell ref="AP58:AX58"/>
    <mergeCell ref="A75:AB75"/>
    <mergeCell ref="AC75:AF75"/>
    <mergeCell ref="AG75:AO75"/>
    <mergeCell ref="AP75:AX75"/>
    <mergeCell ref="AP69:AX69"/>
    <mergeCell ref="AG65:AO66"/>
    <mergeCell ref="AG69:AO69"/>
    <mergeCell ref="AG32:AO32"/>
    <mergeCell ref="AP32:AX32"/>
    <mergeCell ref="A44:AB44"/>
    <mergeCell ref="AC44:AF44"/>
    <mergeCell ref="AG44:AO44"/>
    <mergeCell ref="AP44:AX44"/>
    <mergeCell ref="AC39:AF39"/>
    <mergeCell ref="AC40:AF40"/>
    <mergeCell ref="AC41:AF41"/>
    <mergeCell ref="AC42:AF42"/>
    <mergeCell ref="AP97:AX97"/>
    <mergeCell ref="AP98:AX98"/>
    <mergeCell ref="AP112:AX112"/>
    <mergeCell ref="AP113:AX113"/>
    <mergeCell ref="AP104:AX104"/>
    <mergeCell ref="AP105:AX105"/>
    <mergeCell ref="AP108:AX108"/>
    <mergeCell ref="AP111:AX111"/>
    <mergeCell ref="AP106:AX107"/>
    <mergeCell ref="AP109:AX110"/>
    <mergeCell ref="AP102:AX103"/>
    <mergeCell ref="AP80:AX80"/>
    <mergeCell ref="AP81:AX81"/>
    <mergeCell ref="AP83:AX83"/>
    <mergeCell ref="AP84:AX85"/>
    <mergeCell ref="AP87:AX88"/>
    <mergeCell ref="AP92:AX92"/>
    <mergeCell ref="AP93:AX93"/>
    <mergeCell ref="AP96:AX96"/>
    <mergeCell ref="AP94:AX95"/>
    <mergeCell ref="A114:AB114"/>
    <mergeCell ref="AC114:AF114"/>
    <mergeCell ref="AG112:AO112"/>
    <mergeCell ref="AG113:AO113"/>
    <mergeCell ref="AC113:AF113"/>
    <mergeCell ref="AP86:AX86"/>
    <mergeCell ref="AP89:AX89"/>
    <mergeCell ref="AP90:AX91"/>
    <mergeCell ref="AG111:AO111"/>
    <mergeCell ref="AG86:AO86"/>
    <mergeCell ref="A112:AB112"/>
    <mergeCell ref="A113:AB113"/>
    <mergeCell ref="A111:AB111"/>
    <mergeCell ref="AC94:AF94"/>
    <mergeCell ref="AG84:AO85"/>
    <mergeCell ref="AC103:AF103"/>
    <mergeCell ref="AC108:AF108"/>
    <mergeCell ref="AG94:AO95"/>
    <mergeCell ref="AG92:AO92"/>
    <mergeCell ref="AG93:AO93"/>
    <mergeCell ref="AG67:AO67"/>
    <mergeCell ref="AG68:AO68"/>
    <mergeCell ref="AG70:AO72"/>
    <mergeCell ref="AG76:AO76"/>
    <mergeCell ref="AG83:AO83"/>
    <mergeCell ref="AC111:AF111"/>
    <mergeCell ref="AG89:AO89"/>
    <mergeCell ref="AG87:AO88"/>
    <mergeCell ref="AG90:AO91"/>
    <mergeCell ref="AG96:AO96"/>
    <mergeCell ref="AG97:AO97"/>
    <mergeCell ref="AG101:AO101"/>
    <mergeCell ref="AG82:AO82"/>
    <mergeCell ref="AG73:AO74"/>
    <mergeCell ref="AG80:AO80"/>
    <mergeCell ref="AG81:AO81"/>
    <mergeCell ref="AG106:AO107"/>
    <mergeCell ref="AG102:AO103"/>
    <mergeCell ref="AG108:AO108"/>
    <mergeCell ref="AC93:AF93"/>
    <mergeCell ref="AC95:AF95"/>
    <mergeCell ref="AG98:AO98"/>
    <mergeCell ref="AG104:AO104"/>
    <mergeCell ref="AC96:AF96"/>
    <mergeCell ref="AC97:AF97"/>
    <mergeCell ref="AC98:AF98"/>
    <mergeCell ref="AC74:AF74"/>
    <mergeCell ref="AC76:AF76"/>
    <mergeCell ref="AC100:AF100"/>
    <mergeCell ref="AC99:AF99"/>
    <mergeCell ref="AG99:AO99"/>
    <mergeCell ref="AC79:AF79"/>
    <mergeCell ref="AC80:AF80"/>
    <mergeCell ref="AC81:AF81"/>
    <mergeCell ref="AC83:AF83"/>
    <mergeCell ref="AC82:AF82"/>
    <mergeCell ref="AC78:AF78"/>
    <mergeCell ref="AC77:AF77"/>
    <mergeCell ref="A107:AB107"/>
    <mergeCell ref="A108:AB108"/>
    <mergeCell ref="AC71:AF71"/>
    <mergeCell ref="AC72:AF72"/>
    <mergeCell ref="AC73:AF73"/>
    <mergeCell ref="A103:AB103"/>
    <mergeCell ref="A104:AB104"/>
    <mergeCell ref="A105:AB105"/>
    <mergeCell ref="AC65:AF65"/>
    <mergeCell ref="AC66:AF66"/>
    <mergeCell ref="AC67:AF67"/>
    <mergeCell ref="AC68:AF68"/>
    <mergeCell ref="AC69:AF69"/>
    <mergeCell ref="AC70:AF70"/>
    <mergeCell ref="A94:AB94"/>
    <mergeCell ref="A95:AB95"/>
    <mergeCell ref="A109:AB109"/>
    <mergeCell ref="A110:AB110"/>
    <mergeCell ref="A96:AB96"/>
    <mergeCell ref="A97:AB97"/>
    <mergeCell ref="A98:AB98"/>
    <mergeCell ref="A100:AB100"/>
    <mergeCell ref="A106:AB106"/>
    <mergeCell ref="A99:AB99"/>
    <mergeCell ref="A73:AB73"/>
    <mergeCell ref="A74:AB74"/>
    <mergeCell ref="A76:AB76"/>
    <mergeCell ref="A78:AB78"/>
    <mergeCell ref="A77:AB77"/>
    <mergeCell ref="A79:AB79"/>
    <mergeCell ref="A67:AB67"/>
    <mergeCell ref="A68:AB68"/>
    <mergeCell ref="A69:AB69"/>
    <mergeCell ref="A70:AB70"/>
    <mergeCell ref="A71:AB71"/>
    <mergeCell ref="A72:AB72"/>
    <mergeCell ref="AC62:AF62"/>
    <mergeCell ref="AC63:AF63"/>
    <mergeCell ref="AC64:AF64"/>
    <mergeCell ref="A62:AB62"/>
    <mergeCell ref="A63:AB63"/>
    <mergeCell ref="A64:AB64"/>
    <mergeCell ref="AP62:AX62"/>
    <mergeCell ref="AP63:AX63"/>
    <mergeCell ref="AP64:AX64"/>
    <mergeCell ref="AG62:AO62"/>
    <mergeCell ref="AG63:AO63"/>
    <mergeCell ref="AG64:AO64"/>
    <mergeCell ref="AP67:AX67"/>
    <mergeCell ref="AP68:AX68"/>
    <mergeCell ref="AP65:AX66"/>
    <mergeCell ref="A101:AB101"/>
    <mergeCell ref="AC101:AF101"/>
    <mergeCell ref="AP100:AX100"/>
    <mergeCell ref="AP101:AX101"/>
    <mergeCell ref="AG100:AO100"/>
    <mergeCell ref="A65:AB65"/>
    <mergeCell ref="A66:AB66"/>
    <mergeCell ref="AP73:AX74"/>
    <mergeCell ref="AP70:AX72"/>
    <mergeCell ref="AG77:AO77"/>
    <mergeCell ref="AG78:AO79"/>
    <mergeCell ref="AP76:AX76"/>
    <mergeCell ref="AP77:AX77"/>
    <mergeCell ref="A115:AB115"/>
    <mergeCell ref="AC115:AF115"/>
    <mergeCell ref="A116:AB116"/>
    <mergeCell ref="AP78:AX79"/>
    <mergeCell ref="A85:AB85"/>
    <mergeCell ref="A82:AB82"/>
    <mergeCell ref="A86:AB86"/>
    <mergeCell ref="A87:AB87"/>
    <mergeCell ref="A88:AB88"/>
    <mergeCell ref="A89:AB89"/>
    <mergeCell ref="A102:AB102"/>
    <mergeCell ref="AC102:AF102"/>
    <mergeCell ref="A80:AB80"/>
    <mergeCell ref="A81:AB81"/>
    <mergeCell ref="A83:AB83"/>
    <mergeCell ref="A84:AB84"/>
    <mergeCell ref="A90:AB90"/>
    <mergeCell ref="A91:AB91"/>
    <mergeCell ref="A92:AB92"/>
    <mergeCell ref="A93:AB93"/>
    <mergeCell ref="AC104:AF104"/>
    <mergeCell ref="AC84:AF84"/>
    <mergeCell ref="AC85:AF85"/>
    <mergeCell ref="AC86:AF86"/>
    <mergeCell ref="AC87:AF87"/>
    <mergeCell ref="AC88:AF88"/>
    <mergeCell ref="AC89:AF89"/>
    <mergeCell ref="AC90:AF90"/>
    <mergeCell ref="AC91:AF91"/>
    <mergeCell ref="AC92:AF92"/>
    <mergeCell ref="AP114:AX115"/>
    <mergeCell ref="AG114:AO115"/>
    <mergeCell ref="AC112:AF112"/>
    <mergeCell ref="AC105:AF105"/>
    <mergeCell ref="AC106:AF106"/>
    <mergeCell ref="AG105:AO105"/>
    <mergeCell ref="AC109:AF109"/>
    <mergeCell ref="AG109:AO110"/>
    <mergeCell ref="AC110:AF110"/>
    <mergeCell ref="AC107:AF107"/>
    <mergeCell ref="AC116:AF116"/>
    <mergeCell ref="AG116:AO116"/>
    <mergeCell ref="AP116:AX116"/>
    <mergeCell ref="A117:AB117"/>
    <mergeCell ref="AC117:AF117"/>
    <mergeCell ref="AG117:AO117"/>
    <mergeCell ref="AP117:AX117"/>
    <mergeCell ref="A59:AB59"/>
    <mergeCell ref="AC59:AF59"/>
    <mergeCell ref="AG59:AO59"/>
    <mergeCell ref="AP59:AX59"/>
    <mergeCell ref="A60:AB60"/>
    <mergeCell ref="AC60:AF60"/>
    <mergeCell ref="AG60:AO60"/>
    <mergeCell ref="AP60:AX60"/>
    <mergeCell ref="A56:AB56"/>
    <mergeCell ref="AC56:AF56"/>
    <mergeCell ref="AG56:AO56"/>
    <mergeCell ref="AP56:AX56"/>
    <mergeCell ref="A57:AB57"/>
    <mergeCell ref="AC57:AF57"/>
    <mergeCell ref="AG57:AO57"/>
    <mergeCell ref="AP57:AX57"/>
    <mergeCell ref="A53:AB53"/>
    <mergeCell ref="AC53:AF53"/>
    <mergeCell ref="AP51:AX53"/>
    <mergeCell ref="AG51:AO53"/>
    <mergeCell ref="A55:AB55"/>
    <mergeCell ref="AC55:AF55"/>
    <mergeCell ref="AG55:AO55"/>
    <mergeCell ref="AP55:AX55"/>
    <mergeCell ref="AP47:AX49"/>
    <mergeCell ref="AP36:AX37"/>
    <mergeCell ref="AP34:AX35"/>
    <mergeCell ref="AP38:AX38"/>
    <mergeCell ref="AP39:AX39"/>
    <mergeCell ref="AP40:AX40"/>
    <mergeCell ref="AP41:AX41"/>
    <mergeCell ref="AP42:AX42"/>
    <mergeCell ref="AP43:AX43"/>
    <mergeCell ref="AG45:AO46"/>
    <mergeCell ref="AP26:AX26"/>
    <mergeCell ref="AP27:AX27"/>
    <mergeCell ref="AP28:AX28"/>
    <mergeCell ref="AP29:AX29"/>
    <mergeCell ref="AG28:AO28"/>
    <mergeCell ref="AG29:AO29"/>
    <mergeCell ref="AG36:AO37"/>
    <mergeCell ref="AG34:AO35"/>
    <mergeCell ref="AP30:AX30"/>
    <mergeCell ref="AP24:AX25"/>
    <mergeCell ref="AG24:AO25"/>
    <mergeCell ref="A28:AB28"/>
    <mergeCell ref="AC28:AF28"/>
    <mergeCell ref="A24:AB24"/>
    <mergeCell ref="A25:AB25"/>
    <mergeCell ref="A26:AB26"/>
    <mergeCell ref="A27:AB27"/>
    <mergeCell ref="AG26:AO26"/>
    <mergeCell ref="AG27:AO27"/>
    <mergeCell ref="A54:AB54"/>
    <mergeCell ref="AC54:AF54"/>
    <mergeCell ref="AG54:AO54"/>
    <mergeCell ref="AP54:AX54"/>
    <mergeCell ref="AC49:AF49"/>
    <mergeCell ref="AC52:AF52"/>
    <mergeCell ref="A50:AB50"/>
    <mergeCell ref="A51:AB51"/>
    <mergeCell ref="AC51:AF51"/>
    <mergeCell ref="A52:AB52"/>
    <mergeCell ref="AP31:AX31"/>
    <mergeCell ref="AP33:AX33"/>
    <mergeCell ref="AG50:AO50"/>
    <mergeCell ref="AG30:AO30"/>
    <mergeCell ref="AG31:AO31"/>
    <mergeCell ref="AG33:AO33"/>
    <mergeCell ref="AP50:AX50"/>
    <mergeCell ref="AG47:AO49"/>
    <mergeCell ref="AP45:AX46"/>
    <mergeCell ref="AG42:AO42"/>
    <mergeCell ref="AC50:AF50"/>
    <mergeCell ref="AC43:AF43"/>
    <mergeCell ref="AC45:AF45"/>
    <mergeCell ref="AC46:AF46"/>
    <mergeCell ref="AC47:AF47"/>
    <mergeCell ref="AC48:AF48"/>
    <mergeCell ref="AC29:AF29"/>
    <mergeCell ref="AC30:AF30"/>
    <mergeCell ref="AC31:AF31"/>
    <mergeCell ref="AC33:AF33"/>
    <mergeCell ref="AC32:AF32"/>
    <mergeCell ref="AC24:AF24"/>
    <mergeCell ref="AC25:AF25"/>
    <mergeCell ref="AC26:AF26"/>
    <mergeCell ref="AC27:AF27"/>
    <mergeCell ref="A49:AB49"/>
    <mergeCell ref="A38:AB38"/>
    <mergeCell ref="A39:AB39"/>
    <mergeCell ref="A40:AB40"/>
    <mergeCell ref="A41:AB41"/>
    <mergeCell ref="A34:AB34"/>
    <mergeCell ref="A35:AB35"/>
    <mergeCell ref="A48:AB48"/>
    <mergeCell ref="A42:AB42"/>
    <mergeCell ref="A43:AB43"/>
    <mergeCell ref="A45:AB45"/>
    <mergeCell ref="A46:AB46"/>
    <mergeCell ref="AC34:AF34"/>
    <mergeCell ref="A47:AB47"/>
    <mergeCell ref="AC35:AF35"/>
    <mergeCell ref="AC36:AF36"/>
    <mergeCell ref="AC37:AF37"/>
    <mergeCell ref="AC38:AF38"/>
    <mergeCell ref="A36:AB36"/>
    <mergeCell ref="A37:AB37"/>
    <mergeCell ref="A29:AB29"/>
    <mergeCell ref="A30:AB30"/>
    <mergeCell ref="A31:AB31"/>
    <mergeCell ref="A33:AB33"/>
    <mergeCell ref="A32:AB32"/>
    <mergeCell ref="AP21:AX21"/>
    <mergeCell ref="AP22:AX22"/>
    <mergeCell ref="AC23:AF23"/>
    <mergeCell ref="A21:AB21"/>
    <mergeCell ref="A22:AB22"/>
    <mergeCell ref="A23:AB23"/>
    <mergeCell ref="AC21:AF21"/>
    <mergeCell ref="AC22:AF22"/>
    <mergeCell ref="A15:I15"/>
    <mergeCell ref="R12:AK12"/>
    <mergeCell ref="AM11:AX12"/>
    <mergeCell ref="A5:AK5"/>
    <mergeCell ref="AU8:AX8"/>
    <mergeCell ref="AM9:AX9"/>
    <mergeCell ref="H9:AF9"/>
    <mergeCell ref="AM7:AX7"/>
    <mergeCell ref="M6:U6"/>
    <mergeCell ref="X6:AG6"/>
    <mergeCell ref="AM8:AP8"/>
    <mergeCell ref="AQ8:AT8"/>
    <mergeCell ref="AM6:AX6"/>
    <mergeCell ref="J11:AF11"/>
    <mergeCell ref="AM18:AX18"/>
    <mergeCell ref="AM17:AX17"/>
    <mergeCell ref="AH6:AI6"/>
    <mergeCell ref="AG43:AO43"/>
    <mergeCell ref="AG38:AO38"/>
    <mergeCell ref="AG39:AO39"/>
    <mergeCell ref="AG40:AO40"/>
    <mergeCell ref="AG41:AO41"/>
    <mergeCell ref="AM10:AX10"/>
    <mergeCell ref="AP23:AX23"/>
    <mergeCell ref="AG21:AO21"/>
    <mergeCell ref="AG22:AO22"/>
    <mergeCell ref="AG23:AO23"/>
    <mergeCell ref="B122:N122"/>
    <mergeCell ref="N119:W119"/>
    <mergeCell ref="AI119:AM119"/>
    <mergeCell ref="AO119:AX119"/>
    <mergeCell ref="H120:L120"/>
    <mergeCell ref="N120:W120"/>
    <mergeCell ref="AI120:AM120"/>
    <mergeCell ref="AO120:AX120"/>
    <mergeCell ref="O122:P122"/>
  </mergeCells>
  <dataValidations count="4"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75:AB75 A82:AB82 A99:AB99 A117:AB117 A32:AB32 A44:AB44 A58:AB58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AG104:AX117 AG65:AX101 AG24:AX60">
      <formula1>-99999999999999</formula1>
      <formula2>999999999999999</formula2>
    </dataValidation>
    <dataValidation showInputMessage="1" showErrorMessage="1" sqref="J15:AB15"/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5:AX15">
      <formula1>"384,385"</formula1>
    </dataValidation>
  </dataValidations>
  <printOptions/>
  <pageMargins left="0.7874015748031497" right="0.7874015748031497" top="0.5905511811023623" bottom="0.3937007874015748" header="0" footer="0"/>
  <pageSetup blackAndWhite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8"/>
  <sheetViews>
    <sheetView showGridLines="0" showRowColHeaders="0" tabSelected="1" zoomScalePageLayoutView="0" workbookViewId="0" topLeftCell="A1">
      <selection activeCell="G10" sqref="G10"/>
    </sheetView>
  </sheetViews>
  <sheetFormatPr defaultColWidth="1.75390625" defaultRowHeight="12.75"/>
  <cols>
    <col min="1" max="16384" width="1.75390625" style="1" customWidth="1"/>
  </cols>
  <sheetData>
    <row r="1" spans="1:50" ht="11.25">
      <c r="A1" s="296">
        <f>IF(номер_отчетности=1,"","Уточненный расчет")</f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AX1" s="2" t="s">
        <v>102</v>
      </c>
    </row>
    <row r="2" spans="1:50" ht="11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AX2" s="2" t="s">
        <v>140</v>
      </c>
    </row>
    <row r="3" spans="28:54" ht="12.75" customHeight="1">
      <c r="AB3" s="306" t="s">
        <v>326</v>
      </c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BB3" s="2"/>
    </row>
    <row r="4" spans="28:54" ht="11.25"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BB4" s="2"/>
    </row>
    <row r="5" spans="1:50" s="4" customFormat="1" ht="15">
      <c r="A5" s="131" t="s">
        <v>327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60" s="7" customFormat="1" ht="13.5" thickBot="1">
      <c r="A6" s="5"/>
      <c r="B6" s="5"/>
      <c r="C6" s="72"/>
      <c r="F6" s="73" t="s">
        <v>301</v>
      </c>
      <c r="M6" s="136" t="str">
        <f>"01 январь 20"&amp;год_отчетности&amp;" г."</f>
        <v>01 январь 2008 г.</v>
      </c>
      <c r="N6" s="136"/>
      <c r="O6" s="136"/>
      <c r="P6" s="136"/>
      <c r="Q6" s="136"/>
      <c r="R6" s="136"/>
      <c r="S6" s="136"/>
      <c r="T6" s="136"/>
      <c r="U6" s="136"/>
      <c r="V6" s="6" t="s">
        <v>302</v>
      </c>
      <c r="W6" s="52"/>
      <c r="X6" s="137">
        <f>КонПериодОтч</f>
        <v>39813</v>
      </c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138"/>
      <c r="AJ6" s="72"/>
      <c r="AK6" s="5"/>
      <c r="AL6" s="5"/>
      <c r="AM6" s="114" t="s">
        <v>1</v>
      </c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6"/>
      <c r="BH6" s="74"/>
    </row>
    <row r="7" spans="1:59" s="7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9" t="s">
        <v>328</v>
      </c>
      <c r="AL7" s="8"/>
      <c r="AM7" s="133" t="s">
        <v>329</v>
      </c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5"/>
      <c r="BB7" s="52"/>
      <c r="BC7" s="52"/>
      <c r="BD7" s="52"/>
      <c r="BE7" s="52"/>
      <c r="BF7" s="52"/>
      <c r="BG7" s="52"/>
    </row>
    <row r="8" spans="1:50" s="7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9" t="s">
        <v>8</v>
      </c>
      <c r="AL8" s="8"/>
      <c r="AM8" s="112" t="str">
        <f>MID(TEXT(YEAR(КонПериодОтч),"0000"),1,4)</f>
        <v>2008</v>
      </c>
      <c r="AN8" s="113"/>
      <c r="AO8" s="113"/>
      <c r="AP8" s="113"/>
      <c r="AQ8" s="113" t="str">
        <f>MID(TEXT(MONTH(КонПериодОтч),"00"),1,2)</f>
        <v>12</v>
      </c>
      <c r="AR8" s="113"/>
      <c r="AS8" s="113"/>
      <c r="AT8" s="113"/>
      <c r="AU8" s="113" t="str">
        <f>MID(TEXT(DAY(КонПериодОтч),"00"),1,2)</f>
        <v>31</v>
      </c>
      <c r="AV8" s="113"/>
      <c r="AW8" s="113"/>
      <c r="AX8" s="132"/>
    </row>
    <row r="9" spans="1:50" s="52" customFormat="1" ht="13.5" customHeight="1">
      <c r="A9" s="56" t="s">
        <v>3</v>
      </c>
      <c r="B9" s="56"/>
      <c r="C9" s="56"/>
      <c r="D9" s="56"/>
      <c r="E9" s="56"/>
      <c r="F9" s="56"/>
      <c r="G9" s="56"/>
      <c r="H9" s="117" t="str">
        <f>IF([1]!Наименование="","",[1]!Наименование)</f>
        <v>ОАО "МАГАЗИН "ОЛИМПИЕЦ"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62"/>
      <c r="AH9" s="63"/>
      <c r="AI9" s="64"/>
      <c r="AJ9" s="64"/>
      <c r="AK9" s="65" t="s">
        <v>4</v>
      </c>
      <c r="AL9" s="64"/>
      <c r="AM9" s="109">
        <f>IF([1]!ОКПО="","",[1]!ОКПО)</f>
      </c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1"/>
    </row>
    <row r="10" spans="1:50" s="52" customFormat="1" ht="13.5" customHeight="1">
      <c r="A10" s="56" t="s">
        <v>5</v>
      </c>
      <c r="B10" s="56"/>
      <c r="C10" s="56"/>
      <c r="D10" s="56"/>
      <c r="E10" s="56"/>
      <c r="F10" s="56"/>
      <c r="G10" s="56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3"/>
      <c r="AJ10" s="64"/>
      <c r="AK10" s="65" t="s">
        <v>9</v>
      </c>
      <c r="AL10" s="64"/>
      <c r="AM10" s="109" t="str">
        <f>[1]!ИННЮЛ&amp;""</f>
        <v>5256000023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</row>
    <row r="11" spans="1:50" s="52" customFormat="1" ht="13.5" customHeight="1">
      <c r="A11" s="56" t="s">
        <v>6</v>
      </c>
      <c r="B11" s="56"/>
      <c r="C11" s="56"/>
      <c r="D11" s="56"/>
      <c r="E11" s="56"/>
      <c r="F11" s="56"/>
      <c r="G11" s="56"/>
      <c r="H11" s="63"/>
      <c r="I11" s="63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62"/>
      <c r="AH11" s="63"/>
      <c r="AI11" s="64"/>
      <c r="AJ11" s="64"/>
      <c r="AK11" s="65" t="s">
        <v>78</v>
      </c>
      <c r="AL11" s="64"/>
      <c r="AM11" s="125" t="str">
        <f>IF([1]!ОКВЭД="","",[1]!ОКВЭД)</f>
        <v>70.20.2</v>
      </c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7"/>
    </row>
    <row r="12" spans="1:50" s="52" customFormat="1" ht="13.5" customHeight="1">
      <c r="A12" s="56" t="s">
        <v>300</v>
      </c>
      <c r="B12" s="56"/>
      <c r="C12" s="56"/>
      <c r="D12" s="56"/>
      <c r="E12" s="56"/>
      <c r="F12" s="56"/>
      <c r="G12" s="56"/>
      <c r="H12" s="63"/>
      <c r="I12" s="63"/>
      <c r="J12" s="62"/>
      <c r="K12" s="62"/>
      <c r="L12" s="62"/>
      <c r="M12" s="62"/>
      <c r="N12" s="62"/>
      <c r="O12" s="62"/>
      <c r="P12" s="62"/>
      <c r="Q12" s="62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64"/>
      <c r="AM12" s="128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30"/>
    </row>
    <row r="13" spans="1:50" s="52" customFormat="1" ht="13.5" customHeight="1">
      <c r="A13" s="56" t="s">
        <v>299</v>
      </c>
      <c r="B13" s="56"/>
      <c r="C13" s="56"/>
      <c r="D13" s="56"/>
      <c r="E13" s="56"/>
      <c r="F13" s="56"/>
      <c r="G13" s="56"/>
      <c r="H13" s="64"/>
      <c r="I13" s="64"/>
      <c r="J13" s="64"/>
      <c r="K13" s="64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67"/>
      <c r="AM13" s="125"/>
      <c r="AN13" s="126"/>
      <c r="AO13" s="126"/>
      <c r="AP13" s="126"/>
      <c r="AQ13" s="126"/>
      <c r="AR13" s="297"/>
      <c r="AS13" s="299"/>
      <c r="AT13" s="126"/>
      <c r="AU13" s="126"/>
      <c r="AV13" s="126"/>
      <c r="AW13" s="126"/>
      <c r="AX13" s="127"/>
    </row>
    <row r="14" spans="1:50" s="52" customFormat="1" ht="13.5" customHeight="1">
      <c r="A14" s="58"/>
      <c r="B14" s="58"/>
      <c r="C14" s="58"/>
      <c r="D14" s="58"/>
      <c r="E14" s="58"/>
      <c r="F14" s="58"/>
      <c r="G14" s="5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69"/>
      <c r="AE14" s="69"/>
      <c r="AF14" s="64"/>
      <c r="AG14" s="64"/>
      <c r="AH14" s="64"/>
      <c r="AI14" s="64"/>
      <c r="AJ14" s="64"/>
      <c r="AK14" s="65" t="s">
        <v>10</v>
      </c>
      <c r="AL14" s="64"/>
      <c r="AM14" s="128"/>
      <c r="AN14" s="129"/>
      <c r="AO14" s="129"/>
      <c r="AP14" s="129"/>
      <c r="AQ14" s="129"/>
      <c r="AR14" s="298"/>
      <c r="AS14" s="300"/>
      <c r="AT14" s="129"/>
      <c r="AU14" s="129"/>
      <c r="AV14" s="129"/>
      <c r="AW14" s="129"/>
      <c r="AX14" s="130"/>
    </row>
    <row r="15" spans="1:50" s="52" customFormat="1" ht="13.5" customHeight="1" thickBot="1">
      <c r="A15" s="124" t="s">
        <v>298</v>
      </c>
      <c r="B15" s="124"/>
      <c r="C15" s="124"/>
      <c r="D15" s="124"/>
      <c r="E15" s="124"/>
      <c r="F15" s="124"/>
      <c r="G15" s="124"/>
      <c r="H15" s="124"/>
      <c r="I15" s="124"/>
      <c r="J15" s="302" t="str">
        <f>IF(ОКЕИ=384,"тыс. руб","млн. руб")</f>
        <v>тыс. руб</v>
      </c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58"/>
      <c r="AD15" s="58"/>
      <c r="AE15" s="58"/>
      <c r="AF15" s="56"/>
      <c r="AG15" s="56"/>
      <c r="AH15" s="56"/>
      <c r="AI15" s="56"/>
      <c r="AJ15" s="56"/>
      <c r="AK15" s="57" t="s">
        <v>11</v>
      </c>
      <c r="AL15" s="56"/>
      <c r="AM15" s="303">
        <v>384</v>
      </c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5"/>
    </row>
    <row r="16" spans="1:50" s="5" customFormat="1" ht="12.75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8"/>
      <c r="AL16" s="307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</row>
    <row r="17" s="5" customFormat="1" ht="12.75"/>
    <row r="18" spans="1:50" s="10" customFormat="1" ht="12">
      <c r="A18" s="309" t="s">
        <v>330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1"/>
      <c r="AG18" s="139" t="s">
        <v>331</v>
      </c>
      <c r="AH18" s="139"/>
      <c r="AI18" s="139"/>
      <c r="AJ18" s="139"/>
      <c r="AK18" s="139"/>
      <c r="AL18" s="139"/>
      <c r="AM18" s="139"/>
      <c r="AN18" s="139"/>
      <c r="AO18" s="139"/>
      <c r="AP18" s="139" t="s">
        <v>332</v>
      </c>
      <c r="AQ18" s="139"/>
      <c r="AR18" s="139"/>
      <c r="AS18" s="139"/>
      <c r="AT18" s="139"/>
      <c r="AU18" s="139"/>
      <c r="AV18" s="139"/>
      <c r="AW18" s="139"/>
      <c r="AX18" s="139"/>
    </row>
    <row r="19" spans="1:50" s="10" customFormat="1" ht="12">
      <c r="A19" s="312" t="s">
        <v>333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 t="s">
        <v>334</v>
      </c>
      <c r="AD19" s="312"/>
      <c r="AE19" s="312"/>
      <c r="AF19" s="312"/>
      <c r="AG19" s="312" t="s">
        <v>335</v>
      </c>
      <c r="AH19" s="312"/>
      <c r="AI19" s="312"/>
      <c r="AJ19" s="312"/>
      <c r="AK19" s="312"/>
      <c r="AL19" s="312"/>
      <c r="AM19" s="312"/>
      <c r="AN19" s="312"/>
      <c r="AO19" s="312"/>
      <c r="AP19" s="312" t="s">
        <v>336</v>
      </c>
      <c r="AQ19" s="312"/>
      <c r="AR19" s="312"/>
      <c r="AS19" s="312"/>
      <c r="AT19" s="312"/>
      <c r="AU19" s="312"/>
      <c r="AV19" s="312"/>
      <c r="AW19" s="312"/>
      <c r="AX19" s="312"/>
    </row>
    <row r="20" spans="1:50" s="10" customFormat="1" ht="1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 t="s">
        <v>337</v>
      </c>
      <c r="AQ20" s="140"/>
      <c r="AR20" s="140"/>
      <c r="AS20" s="140"/>
      <c r="AT20" s="140"/>
      <c r="AU20" s="140"/>
      <c r="AV20" s="140"/>
      <c r="AW20" s="140"/>
      <c r="AX20" s="140"/>
    </row>
    <row r="21" spans="1:50" s="10" customFormat="1" ht="12.75" thickBot="1">
      <c r="A21" s="139">
        <v>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>
        <v>2</v>
      </c>
      <c r="AD21" s="139"/>
      <c r="AE21" s="139"/>
      <c r="AF21" s="139"/>
      <c r="AG21" s="139">
        <v>3</v>
      </c>
      <c r="AH21" s="139"/>
      <c r="AI21" s="139"/>
      <c r="AJ21" s="139"/>
      <c r="AK21" s="139"/>
      <c r="AL21" s="139"/>
      <c r="AM21" s="139"/>
      <c r="AN21" s="139"/>
      <c r="AO21" s="139"/>
      <c r="AP21" s="139">
        <v>4</v>
      </c>
      <c r="AQ21" s="139"/>
      <c r="AR21" s="139"/>
      <c r="AS21" s="139"/>
      <c r="AT21" s="139"/>
      <c r="AU21" s="139"/>
      <c r="AV21" s="139"/>
      <c r="AW21" s="139"/>
      <c r="AX21" s="139"/>
    </row>
    <row r="22" spans="1:50" s="5" customFormat="1" ht="12.75">
      <c r="A22" s="208" t="s">
        <v>338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313"/>
      <c r="AD22" s="314"/>
      <c r="AE22" s="314"/>
      <c r="AF22" s="314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</row>
    <row r="23" spans="1:50" s="5" customFormat="1" ht="12.75">
      <c r="A23" s="316" t="s">
        <v>339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317"/>
      <c r="AD23" s="318"/>
      <c r="AE23" s="318"/>
      <c r="AF23" s="318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</row>
    <row r="24" spans="1:50" s="5" customFormat="1" ht="12.75">
      <c r="A24" s="320" t="s">
        <v>340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2"/>
      <c r="AC24" s="317"/>
      <c r="AD24" s="318"/>
      <c r="AE24" s="318"/>
      <c r="AF24" s="318"/>
      <c r="AG24" s="323">
        <v>4805</v>
      </c>
      <c r="AH24" s="323"/>
      <c r="AI24" s="323"/>
      <c r="AJ24" s="323"/>
      <c r="AK24" s="323"/>
      <c r="AL24" s="323"/>
      <c r="AM24" s="323"/>
      <c r="AN24" s="323"/>
      <c r="AO24" s="323"/>
      <c r="AP24" s="323">
        <v>4792</v>
      </c>
      <c r="AQ24" s="323"/>
      <c r="AR24" s="323"/>
      <c r="AS24" s="323"/>
      <c r="AT24" s="323"/>
      <c r="AU24" s="323"/>
      <c r="AV24" s="323"/>
      <c r="AW24" s="323"/>
      <c r="AX24" s="323"/>
    </row>
    <row r="25" spans="1:50" s="5" customFormat="1" ht="12.75">
      <c r="A25" s="320" t="s">
        <v>341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2"/>
      <c r="AC25" s="317"/>
      <c r="AD25" s="318"/>
      <c r="AE25" s="318"/>
      <c r="AF25" s="318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</row>
    <row r="26" spans="1:50" s="5" customFormat="1" ht="12.75">
      <c r="A26" s="320" t="s">
        <v>342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2"/>
      <c r="AC26" s="317" t="s">
        <v>343</v>
      </c>
      <c r="AD26" s="318"/>
      <c r="AE26" s="318"/>
      <c r="AF26" s="318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</row>
    <row r="27" spans="1:50" s="5" customFormat="1" ht="12.75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175"/>
      <c r="AD27" s="175"/>
      <c r="AE27" s="175"/>
      <c r="AF27" s="175"/>
      <c r="AG27" s="193">
        <v>0</v>
      </c>
      <c r="AH27" s="193"/>
      <c r="AI27" s="193"/>
      <c r="AJ27" s="193"/>
      <c r="AK27" s="193"/>
      <c r="AL27" s="193"/>
      <c r="AM27" s="193"/>
      <c r="AN27" s="193"/>
      <c r="AO27" s="193"/>
      <c r="AP27" s="193">
        <v>0</v>
      </c>
      <c r="AQ27" s="193"/>
      <c r="AR27" s="193"/>
      <c r="AS27" s="193"/>
      <c r="AT27" s="193"/>
      <c r="AU27" s="193"/>
      <c r="AV27" s="193"/>
      <c r="AW27" s="193"/>
      <c r="AX27" s="193"/>
    </row>
    <row r="28" spans="1:50" s="5" customFormat="1" ht="12.75">
      <c r="A28" s="271" t="s">
        <v>344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325"/>
      <c r="AD28" s="326"/>
      <c r="AE28" s="326"/>
      <c r="AF28" s="326"/>
      <c r="AG28" s="195">
        <v>-1331</v>
      </c>
      <c r="AH28" s="196"/>
      <c r="AI28" s="196"/>
      <c r="AJ28" s="196"/>
      <c r="AK28" s="196"/>
      <c r="AL28" s="196"/>
      <c r="AM28" s="196"/>
      <c r="AN28" s="196"/>
      <c r="AO28" s="197"/>
      <c r="AP28" s="195">
        <v>-1086</v>
      </c>
      <c r="AQ28" s="196"/>
      <c r="AR28" s="196"/>
      <c r="AS28" s="196"/>
      <c r="AT28" s="196"/>
      <c r="AU28" s="196"/>
      <c r="AV28" s="196"/>
      <c r="AW28" s="196"/>
      <c r="AX28" s="197"/>
    </row>
    <row r="29" spans="1:50" s="5" customFormat="1" ht="12.75">
      <c r="A29" s="160" t="s">
        <v>345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2"/>
      <c r="AC29" s="327" t="s">
        <v>346</v>
      </c>
      <c r="AD29" s="328"/>
      <c r="AE29" s="328"/>
      <c r="AF29" s="328"/>
      <c r="AG29" s="201"/>
      <c r="AH29" s="202"/>
      <c r="AI29" s="202"/>
      <c r="AJ29" s="202"/>
      <c r="AK29" s="202"/>
      <c r="AL29" s="202"/>
      <c r="AM29" s="202"/>
      <c r="AN29" s="202"/>
      <c r="AO29" s="203"/>
      <c r="AP29" s="201"/>
      <c r="AQ29" s="202"/>
      <c r="AR29" s="202"/>
      <c r="AS29" s="202"/>
      <c r="AT29" s="202"/>
      <c r="AU29" s="202"/>
      <c r="AV29" s="202"/>
      <c r="AW29" s="202"/>
      <c r="AX29" s="203"/>
    </row>
    <row r="30" spans="1:50" s="5" customFormat="1" ht="12.75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175"/>
      <c r="AD30" s="175"/>
      <c r="AE30" s="175"/>
      <c r="AF30" s="175"/>
      <c r="AG30" s="193">
        <v>0</v>
      </c>
      <c r="AH30" s="193"/>
      <c r="AI30" s="193"/>
      <c r="AJ30" s="193"/>
      <c r="AK30" s="193"/>
      <c r="AL30" s="193"/>
      <c r="AM30" s="193"/>
      <c r="AN30" s="193"/>
      <c r="AO30" s="193"/>
      <c r="AP30" s="193">
        <v>0</v>
      </c>
      <c r="AQ30" s="193"/>
      <c r="AR30" s="193"/>
      <c r="AS30" s="193"/>
      <c r="AT30" s="193"/>
      <c r="AU30" s="193"/>
      <c r="AV30" s="193"/>
      <c r="AW30" s="193"/>
      <c r="AX30" s="193"/>
    </row>
    <row r="31" spans="1:50" s="5" customFormat="1" ht="12.75" hidden="1">
      <c r="A31" s="329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2"/>
      <c r="AD31" s="333"/>
      <c r="AE31" s="333"/>
      <c r="AF31" s="334"/>
      <c r="AG31" s="335"/>
      <c r="AH31" s="336"/>
      <c r="AI31" s="336"/>
      <c r="AJ31" s="336"/>
      <c r="AK31" s="336"/>
      <c r="AL31" s="336"/>
      <c r="AM31" s="336"/>
      <c r="AN31" s="336"/>
      <c r="AO31" s="337"/>
      <c r="AP31" s="335"/>
      <c r="AQ31" s="336"/>
      <c r="AR31" s="336"/>
      <c r="AS31" s="336"/>
      <c r="AT31" s="336"/>
      <c r="AU31" s="336"/>
      <c r="AV31" s="336"/>
      <c r="AW31" s="336"/>
      <c r="AX31" s="337"/>
    </row>
    <row r="32" spans="1:50" s="5" customFormat="1" ht="15.75" customHeight="1">
      <c r="A32" s="147" t="s">
        <v>347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  <c r="AC32" s="174" t="s">
        <v>348</v>
      </c>
      <c r="AD32" s="175"/>
      <c r="AE32" s="175"/>
      <c r="AF32" s="175"/>
      <c r="AG32" s="193">
        <v>3474</v>
      </c>
      <c r="AH32" s="193"/>
      <c r="AI32" s="193"/>
      <c r="AJ32" s="193"/>
      <c r="AK32" s="193"/>
      <c r="AL32" s="193"/>
      <c r="AM32" s="193"/>
      <c r="AN32" s="193"/>
      <c r="AO32" s="193"/>
      <c r="AP32" s="193">
        <v>3706</v>
      </c>
      <c r="AQ32" s="193"/>
      <c r="AR32" s="193"/>
      <c r="AS32" s="193"/>
      <c r="AT32" s="193"/>
      <c r="AU32" s="193"/>
      <c r="AV32" s="193"/>
      <c r="AW32" s="193"/>
      <c r="AX32" s="193"/>
    </row>
    <row r="33" spans="1:50" s="5" customFormat="1" ht="15.75" customHeight="1">
      <c r="A33" s="147" t="s">
        <v>349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  <c r="AC33" s="174" t="s">
        <v>350</v>
      </c>
      <c r="AD33" s="175"/>
      <c r="AE33" s="175"/>
      <c r="AF33" s="175"/>
      <c r="AG33" s="193">
        <v>0</v>
      </c>
      <c r="AH33" s="193"/>
      <c r="AI33" s="193"/>
      <c r="AJ33" s="193"/>
      <c r="AK33" s="193"/>
      <c r="AL33" s="193"/>
      <c r="AM33" s="193"/>
      <c r="AN33" s="193"/>
      <c r="AO33" s="193"/>
      <c r="AP33" s="193">
        <v>0</v>
      </c>
      <c r="AQ33" s="193"/>
      <c r="AR33" s="193"/>
      <c r="AS33" s="193"/>
      <c r="AT33" s="193"/>
      <c r="AU33" s="193"/>
      <c r="AV33" s="193"/>
      <c r="AW33" s="193"/>
      <c r="AX33" s="193"/>
    </row>
    <row r="34" spans="1:50" s="5" customFormat="1" ht="15.75" customHeight="1">
      <c r="A34" s="147" t="s">
        <v>351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174" t="s">
        <v>352</v>
      </c>
      <c r="AD34" s="175"/>
      <c r="AE34" s="175"/>
      <c r="AF34" s="175"/>
      <c r="AG34" s="193">
        <v>-2654</v>
      </c>
      <c r="AH34" s="193"/>
      <c r="AI34" s="193"/>
      <c r="AJ34" s="193"/>
      <c r="AK34" s="193"/>
      <c r="AL34" s="193"/>
      <c r="AM34" s="193"/>
      <c r="AN34" s="193"/>
      <c r="AO34" s="193"/>
      <c r="AP34" s="193">
        <v>-2810</v>
      </c>
      <c r="AQ34" s="193"/>
      <c r="AR34" s="193"/>
      <c r="AS34" s="193"/>
      <c r="AT34" s="193"/>
      <c r="AU34" s="193"/>
      <c r="AV34" s="193"/>
      <c r="AW34" s="193"/>
      <c r="AX34" s="193"/>
    </row>
    <row r="35" spans="1:50" s="5" customFormat="1" ht="15.75" customHeight="1">
      <c r="A35" s="147" t="s">
        <v>353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174" t="s">
        <v>354</v>
      </c>
      <c r="AD35" s="175"/>
      <c r="AE35" s="175"/>
      <c r="AF35" s="175"/>
      <c r="AG35" s="338">
        <f>П000010002903+П000010003003+П000010004003</f>
        <v>820</v>
      </c>
      <c r="AH35" s="338"/>
      <c r="AI35" s="338"/>
      <c r="AJ35" s="338"/>
      <c r="AK35" s="338"/>
      <c r="AL35" s="338"/>
      <c r="AM35" s="338"/>
      <c r="AN35" s="338"/>
      <c r="AO35" s="338"/>
      <c r="AP35" s="338">
        <f>П000010002904+П000010003004+П000010004004</f>
        <v>896</v>
      </c>
      <c r="AQ35" s="338"/>
      <c r="AR35" s="338"/>
      <c r="AS35" s="338"/>
      <c r="AT35" s="338"/>
      <c r="AU35" s="338"/>
      <c r="AV35" s="338"/>
      <c r="AW35" s="338"/>
      <c r="AX35" s="338"/>
    </row>
    <row r="36" spans="1:50" s="5" customFormat="1" ht="12.75">
      <c r="A36" s="208" t="s">
        <v>355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339"/>
      <c r="AC36" s="317"/>
      <c r="AD36" s="318"/>
      <c r="AE36" s="318"/>
      <c r="AF36" s="318"/>
      <c r="AG36" s="280"/>
      <c r="AH36" s="281"/>
      <c r="AI36" s="281"/>
      <c r="AJ36" s="281"/>
      <c r="AK36" s="281"/>
      <c r="AL36" s="281"/>
      <c r="AM36" s="281"/>
      <c r="AN36" s="281"/>
      <c r="AO36" s="282"/>
      <c r="AP36" s="280"/>
      <c r="AQ36" s="281"/>
      <c r="AR36" s="281"/>
      <c r="AS36" s="281"/>
      <c r="AT36" s="281"/>
      <c r="AU36" s="281"/>
      <c r="AV36" s="281"/>
      <c r="AW36" s="281"/>
      <c r="AX36" s="282"/>
    </row>
    <row r="37" spans="1:50" s="5" customFormat="1" ht="12.75">
      <c r="A37" s="166" t="s">
        <v>356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8"/>
      <c r="AC37" s="317" t="s">
        <v>357</v>
      </c>
      <c r="AD37" s="318"/>
      <c r="AE37" s="318"/>
      <c r="AF37" s="318"/>
      <c r="AG37" s="193">
        <v>0</v>
      </c>
      <c r="AH37" s="193"/>
      <c r="AI37" s="193"/>
      <c r="AJ37" s="193"/>
      <c r="AK37" s="193"/>
      <c r="AL37" s="193"/>
      <c r="AM37" s="193"/>
      <c r="AN37" s="193"/>
      <c r="AO37" s="193"/>
      <c r="AP37" s="193">
        <v>0</v>
      </c>
      <c r="AQ37" s="193"/>
      <c r="AR37" s="193"/>
      <c r="AS37" s="193"/>
      <c r="AT37" s="193"/>
      <c r="AU37" s="193"/>
      <c r="AV37" s="193"/>
      <c r="AW37" s="193"/>
      <c r="AX37" s="193"/>
    </row>
    <row r="38" spans="1:50" s="5" customFormat="1" ht="15.75" customHeight="1">
      <c r="A38" s="147" t="s">
        <v>358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8"/>
      <c r="AC38" s="174" t="s">
        <v>359</v>
      </c>
      <c r="AD38" s="175"/>
      <c r="AE38" s="175"/>
      <c r="AF38" s="175"/>
      <c r="AG38" s="193">
        <v>0</v>
      </c>
      <c r="AH38" s="193"/>
      <c r="AI38" s="193"/>
      <c r="AJ38" s="193"/>
      <c r="AK38" s="193"/>
      <c r="AL38" s="193"/>
      <c r="AM38" s="193"/>
      <c r="AN38" s="193"/>
      <c r="AO38" s="193"/>
      <c r="AP38" s="193">
        <v>0</v>
      </c>
      <c r="AQ38" s="193"/>
      <c r="AR38" s="193"/>
      <c r="AS38" s="193"/>
      <c r="AT38" s="193"/>
      <c r="AU38" s="193"/>
      <c r="AV38" s="193"/>
      <c r="AW38" s="193"/>
      <c r="AX38" s="193"/>
    </row>
    <row r="39" spans="1:50" s="5" customFormat="1" ht="15.75" customHeight="1">
      <c r="A39" s="147" t="s">
        <v>360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8"/>
      <c r="AC39" s="174" t="s">
        <v>361</v>
      </c>
      <c r="AD39" s="175"/>
      <c r="AE39" s="175"/>
      <c r="AF39" s="175"/>
      <c r="AG39" s="193">
        <v>0</v>
      </c>
      <c r="AH39" s="193"/>
      <c r="AI39" s="193"/>
      <c r="AJ39" s="193"/>
      <c r="AK39" s="193"/>
      <c r="AL39" s="193"/>
      <c r="AM39" s="193"/>
      <c r="AN39" s="193"/>
      <c r="AO39" s="193"/>
      <c r="AP39" s="193">
        <v>0</v>
      </c>
      <c r="AQ39" s="193"/>
      <c r="AR39" s="193"/>
      <c r="AS39" s="193"/>
      <c r="AT39" s="193"/>
      <c r="AU39" s="193"/>
      <c r="AV39" s="193"/>
      <c r="AW39" s="193"/>
      <c r="AX39" s="193"/>
    </row>
    <row r="40" spans="1:50" s="5" customFormat="1" ht="15.75" customHeight="1">
      <c r="A40" s="147" t="s">
        <v>362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  <c r="AC40" s="174" t="s">
        <v>363</v>
      </c>
      <c r="AD40" s="175"/>
      <c r="AE40" s="175"/>
      <c r="AF40" s="175"/>
      <c r="AG40" s="193">
        <v>0</v>
      </c>
      <c r="AH40" s="193"/>
      <c r="AI40" s="193"/>
      <c r="AJ40" s="193"/>
      <c r="AK40" s="193"/>
      <c r="AL40" s="193"/>
      <c r="AM40" s="193"/>
      <c r="AN40" s="193"/>
      <c r="AO40" s="193"/>
      <c r="AP40" s="193">
        <v>0</v>
      </c>
      <c r="AQ40" s="193"/>
      <c r="AR40" s="193"/>
      <c r="AS40" s="193"/>
      <c r="AT40" s="193"/>
      <c r="AU40" s="193"/>
      <c r="AV40" s="193"/>
      <c r="AW40" s="193"/>
      <c r="AX40" s="193"/>
    </row>
    <row r="41" spans="1:50" s="5" customFormat="1" ht="12.75">
      <c r="A41" s="324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175"/>
      <c r="AD41" s="175"/>
      <c r="AE41" s="175"/>
      <c r="AF41" s="175"/>
      <c r="AG41" s="193">
        <v>0</v>
      </c>
      <c r="AH41" s="193"/>
      <c r="AI41" s="193"/>
      <c r="AJ41" s="193"/>
      <c r="AK41" s="193"/>
      <c r="AL41" s="193"/>
      <c r="AM41" s="193"/>
      <c r="AN41" s="193"/>
      <c r="AO41" s="193"/>
      <c r="AP41" s="193">
        <v>0</v>
      </c>
      <c r="AQ41" s="193"/>
      <c r="AR41" s="193"/>
      <c r="AS41" s="193"/>
      <c r="AT41" s="193"/>
      <c r="AU41" s="193"/>
      <c r="AV41" s="193"/>
      <c r="AW41" s="193"/>
      <c r="AX41" s="193"/>
    </row>
    <row r="42" spans="1:50" s="5" customFormat="1" ht="15.75" customHeight="1">
      <c r="A42" s="147" t="s">
        <v>364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74" t="s">
        <v>365</v>
      </c>
      <c r="AD42" s="175"/>
      <c r="AE42" s="175"/>
      <c r="AF42" s="175"/>
      <c r="AG42" s="193">
        <v>-109</v>
      </c>
      <c r="AH42" s="193"/>
      <c r="AI42" s="193"/>
      <c r="AJ42" s="193"/>
      <c r="AK42" s="193"/>
      <c r="AL42" s="193"/>
      <c r="AM42" s="193"/>
      <c r="AN42" s="193"/>
      <c r="AO42" s="193"/>
      <c r="AP42" s="193">
        <v>-32</v>
      </c>
      <c r="AQ42" s="193"/>
      <c r="AR42" s="193"/>
      <c r="AS42" s="193"/>
      <c r="AT42" s="193"/>
      <c r="AU42" s="193"/>
      <c r="AV42" s="193"/>
      <c r="AW42" s="193"/>
      <c r="AX42" s="193"/>
    </row>
    <row r="43" spans="1:50" s="5" customFormat="1" ht="12.75">
      <c r="A43" s="324"/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175"/>
      <c r="AD43" s="175"/>
      <c r="AE43" s="175"/>
      <c r="AF43" s="175"/>
      <c r="AG43" s="193">
        <v>0</v>
      </c>
      <c r="AH43" s="193"/>
      <c r="AI43" s="193"/>
      <c r="AJ43" s="193"/>
      <c r="AK43" s="193"/>
      <c r="AL43" s="193"/>
      <c r="AM43" s="193"/>
      <c r="AN43" s="193"/>
      <c r="AO43" s="193"/>
      <c r="AP43" s="193">
        <v>0</v>
      </c>
      <c r="AQ43" s="193"/>
      <c r="AR43" s="193"/>
      <c r="AS43" s="193"/>
      <c r="AT43" s="193"/>
      <c r="AU43" s="193"/>
      <c r="AV43" s="193"/>
      <c r="AW43" s="193"/>
      <c r="AX43" s="193"/>
    </row>
    <row r="44" spans="1:50" s="5" customFormat="1" ht="15.75" customHeight="1" hidden="1">
      <c r="A44" s="147" t="s">
        <v>366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74" t="s">
        <v>16</v>
      </c>
      <c r="AD44" s="175"/>
      <c r="AE44" s="175"/>
      <c r="AF44" s="175"/>
      <c r="AG44" s="340">
        <v>0</v>
      </c>
      <c r="AH44" s="340"/>
      <c r="AI44" s="340"/>
      <c r="AJ44" s="340"/>
      <c r="AK44" s="340"/>
      <c r="AL44" s="340"/>
      <c r="AM44" s="340"/>
      <c r="AN44" s="340"/>
      <c r="AO44" s="340"/>
      <c r="AP44" s="193">
        <v>0</v>
      </c>
      <c r="AQ44" s="193"/>
      <c r="AR44" s="193"/>
      <c r="AS44" s="193"/>
      <c r="AT44" s="193"/>
      <c r="AU44" s="193"/>
      <c r="AV44" s="193"/>
      <c r="AW44" s="193"/>
      <c r="AX44" s="193"/>
    </row>
    <row r="45" spans="1:50" s="5" customFormat="1" ht="12.75">
      <c r="A45" s="324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175"/>
      <c r="AD45" s="175"/>
      <c r="AE45" s="175"/>
      <c r="AF45" s="175"/>
      <c r="AG45" s="193">
        <v>0</v>
      </c>
      <c r="AH45" s="193"/>
      <c r="AI45" s="193"/>
      <c r="AJ45" s="193"/>
      <c r="AK45" s="193"/>
      <c r="AL45" s="193"/>
      <c r="AM45" s="193"/>
      <c r="AN45" s="193"/>
      <c r="AO45" s="193"/>
      <c r="AP45" s="193">
        <v>0</v>
      </c>
      <c r="AQ45" s="193"/>
      <c r="AR45" s="193"/>
      <c r="AS45" s="193"/>
      <c r="AT45" s="193"/>
      <c r="AU45" s="193"/>
      <c r="AV45" s="193"/>
      <c r="AW45" s="193"/>
      <c r="AX45" s="193"/>
    </row>
    <row r="46" spans="1:50" s="5" customFormat="1" ht="15.75" customHeight="1" hidden="1">
      <c r="A46" s="147" t="s">
        <v>367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8"/>
      <c r="AC46" s="174" t="s">
        <v>17</v>
      </c>
      <c r="AD46" s="175"/>
      <c r="AE46" s="175"/>
      <c r="AF46" s="175"/>
      <c r="AG46" s="340">
        <v>0</v>
      </c>
      <c r="AH46" s="340"/>
      <c r="AI46" s="340"/>
      <c r="AJ46" s="340"/>
      <c r="AK46" s="340"/>
      <c r="AL46" s="340"/>
      <c r="AM46" s="340"/>
      <c r="AN46" s="340"/>
      <c r="AO46" s="340"/>
      <c r="AP46" s="193">
        <v>0</v>
      </c>
      <c r="AQ46" s="193"/>
      <c r="AR46" s="193"/>
      <c r="AS46" s="193"/>
      <c r="AT46" s="193"/>
      <c r="AU46" s="193"/>
      <c r="AV46" s="193"/>
      <c r="AW46" s="193"/>
      <c r="AX46" s="193"/>
    </row>
    <row r="47" spans="1:50" s="5" customFormat="1" ht="15.75" customHeight="1">
      <c r="A47" s="290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2"/>
      <c r="AC47" s="174"/>
      <c r="AD47" s="175"/>
      <c r="AE47" s="175"/>
      <c r="AF47" s="175"/>
      <c r="AG47" s="193">
        <v>0</v>
      </c>
      <c r="AH47" s="193"/>
      <c r="AI47" s="193"/>
      <c r="AJ47" s="193"/>
      <c r="AK47" s="193"/>
      <c r="AL47" s="193"/>
      <c r="AM47" s="193"/>
      <c r="AN47" s="193"/>
      <c r="AO47" s="193"/>
      <c r="AP47" s="193">
        <v>0</v>
      </c>
      <c r="AQ47" s="193"/>
      <c r="AR47" s="193"/>
      <c r="AS47" s="193"/>
      <c r="AT47" s="193"/>
      <c r="AU47" s="193"/>
      <c r="AV47" s="193"/>
      <c r="AW47" s="193"/>
      <c r="AX47" s="193"/>
    </row>
    <row r="48" spans="1:50" s="5" customFormat="1" ht="15.75" customHeight="1" hidden="1">
      <c r="A48" s="329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1"/>
      <c r="AC48" s="332"/>
      <c r="AD48" s="333"/>
      <c r="AE48" s="333"/>
      <c r="AF48" s="334"/>
      <c r="AG48" s="335"/>
      <c r="AH48" s="336"/>
      <c r="AI48" s="336"/>
      <c r="AJ48" s="336"/>
      <c r="AK48" s="336"/>
      <c r="AL48" s="336"/>
      <c r="AM48" s="336"/>
      <c r="AN48" s="336"/>
      <c r="AO48" s="337"/>
      <c r="AP48" s="335"/>
      <c r="AQ48" s="336"/>
      <c r="AR48" s="336"/>
      <c r="AS48" s="336"/>
      <c r="AT48" s="336"/>
      <c r="AU48" s="336"/>
      <c r="AV48" s="336"/>
      <c r="AW48" s="336"/>
      <c r="AX48" s="337"/>
    </row>
    <row r="49" spans="1:50" s="5" customFormat="1" ht="12.75">
      <c r="A49" s="341" t="s">
        <v>368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3"/>
      <c r="AC49" s="174" t="s">
        <v>19</v>
      </c>
      <c r="AD49" s="175"/>
      <c r="AE49" s="175"/>
      <c r="AF49" s="175"/>
      <c r="AG49" s="338">
        <f>SUM(AG37:AO48)+П000010005003</f>
        <v>711</v>
      </c>
      <c r="AH49" s="338"/>
      <c r="AI49" s="338"/>
      <c r="AJ49" s="338"/>
      <c r="AK49" s="338"/>
      <c r="AL49" s="338"/>
      <c r="AM49" s="338"/>
      <c r="AN49" s="338"/>
      <c r="AO49" s="338"/>
      <c r="AP49" s="338">
        <f>SUM(AP37:AX48)+П000010005004</f>
        <v>864</v>
      </c>
      <c r="AQ49" s="338"/>
      <c r="AR49" s="338"/>
      <c r="AS49" s="338"/>
      <c r="AT49" s="338"/>
      <c r="AU49" s="338"/>
      <c r="AV49" s="338"/>
      <c r="AW49" s="338"/>
      <c r="AX49" s="338"/>
    </row>
    <row r="50" spans="1:50" s="5" customFormat="1" ht="12.75">
      <c r="A50" s="344" t="s">
        <v>136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27" t="s">
        <v>369</v>
      </c>
      <c r="AD50" s="328"/>
      <c r="AE50" s="328"/>
      <c r="AF50" s="328"/>
      <c r="AG50" s="201">
        <v>0</v>
      </c>
      <c r="AH50" s="202"/>
      <c r="AI50" s="202"/>
      <c r="AJ50" s="202"/>
      <c r="AK50" s="202"/>
      <c r="AL50" s="202"/>
      <c r="AM50" s="202"/>
      <c r="AN50" s="202"/>
      <c r="AO50" s="203"/>
      <c r="AP50" s="201">
        <v>0</v>
      </c>
      <c r="AQ50" s="202"/>
      <c r="AR50" s="202"/>
      <c r="AS50" s="202"/>
      <c r="AT50" s="202"/>
      <c r="AU50" s="202"/>
      <c r="AV50" s="202"/>
      <c r="AW50" s="202"/>
      <c r="AX50" s="203"/>
    </row>
    <row r="51" spans="1:50" s="5" customFormat="1" ht="15.75" customHeight="1">
      <c r="A51" s="147" t="s">
        <v>119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8"/>
      <c r="AC51" s="174" t="s">
        <v>370</v>
      </c>
      <c r="AD51" s="175"/>
      <c r="AE51" s="175"/>
      <c r="AF51" s="175"/>
      <c r="AG51" s="193">
        <v>0</v>
      </c>
      <c r="AH51" s="193"/>
      <c r="AI51" s="193"/>
      <c r="AJ51" s="193"/>
      <c r="AK51" s="193"/>
      <c r="AL51" s="193"/>
      <c r="AM51" s="193"/>
      <c r="AN51" s="193"/>
      <c r="AO51" s="193"/>
      <c r="AP51" s="193">
        <v>0</v>
      </c>
      <c r="AQ51" s="193"/>
      <c r="AR51" s="193"/>
      <c r="AS51" s="193"/>
      <c r="AT51" s="193"/>
      <c r="AU51" s="193"/>
      <c r="AV51" s="193"/>
      <c r="AW51" s="193"/>
      <c r="AX51" s="193"/>
    </row>
    <row r="52" spans="1:50" s="5" customFormat="1" ht="15.75" customHeight="1">
      <c r="A52" s="147" t="s">
        <v>371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174" t="s">
        <v>21</v>
      </c>
      <c r="AD52" s="175"/>
      <c r="AE52" s="175"/>
      <c r="AF52" s="175"/>
      <c r="AG52" s="193">
        <v>-134</v>
      </c>
      <c r="AH52" s="193"/>
      <c r="AI52" s="193"/>
      <c r="AJ52" s="193"/>
      <c r="AK52" s="193"/>
      <c r="AL52" s="193"/>
      <c r="AM52" s="193"/>
      <c r="AN52" s="193"/>
      <c r="AO52" s="193"/>
      <c r="AP52" s="193">
        <v>-97</v>
      </c>
      <c r="AQ52" s="193"/>
      <c r="AR52" s="193"/>
      <c r="AS52" s="193"/>
      <c r="AT52" s="193"/>
      <c r="AU52" s="193"/>
      <c r="AV52" s="193"/>
      <c r="AW52" s="193"/>
      <c r="AX52" s="193"/>
    </row>
    <row r="53" spans="1:50" s="5" customFormat="1" ht="15.75" customHeight="1">
      <c r="A53" s="234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6"/>
      <c r="AC53" s="174"/>
      <c r="AD53" s="175"/>
      <c r="AE53" s="175"/>
      <c r="AF53" s="175"/>
      <c r="AG53" s="193">
        <v>0</v>
      </c>
      <c r="AH53" s="193"/>
      <c r="AI53" s="193"/>
      <c r="AJ53" s="193"/>
      <c r="AK53" s="193"/>
      <c r="AL53" s="193"/>
      <c r="AM53" s="193"/>
      <c r="AN53" s="193"/>
      <c r="AO53" s="193"/>
      <c r="AP53" s="193">
        <v>0</v>
      </c>
      <c r="AQ53" s="193"/>
      <c r="AR53" s="193"/>
      <c r="AS53" s="193"/>
      <c r="AT53" s="193"/>
      <c r="AU53" s="193"/>
      <c r="AV53" s="193"/>
      <c r="AW53" s="193"/>
      <c r="AX53" s="193"/>
    </row>
    <row r="54" spans="1:50" s="5" customFormat="1" ht="15.75" customHeight="1" hidden="1">
      <c r="A54" s="346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8"/>
      <c r="AC54" s="332"/>
      <c r="AD54" s="333"/>
      <c r="AE54" s="333"/>
      <c r="AF54" s="334"/>
      <c r="AG54" s="349"/>
      <c r="AH54" s="350"/>
      <c r="AI54" s="350"/>
      <c r="AJ54" s="350"/>
      <c r="AK54" s="350"/>
      <c r="AL54" s="350"/>
      <c r="AM54" s="350"/>
      <c r="AN54" s="350"/>
      <c r="AO54" s="351"/>
      <c r="AP54" s="349"/>
      <c r="AQ54" s="350"/>
      <c r="AR54" s="350"/>
      <c r="AS54" s="350"/>
      <c r="AT54" s="350"/>
      <c r="AU54" s="350"/>
      <c r="AV54" s="350"/>
      <c r="AW54" s="350"/>
      <c r="AX54" s="351"/>
    </row>
    <row r="55" spans="1:50" s="5" customFormat="1" ht="12.75">
      <c r="A55" s="208" t="s">
        <v>372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339"/>
      <c r="AC55" s="352"/>
      <c r="AD55" s="353"/>
      <c r="AE55" s="353"/>
      <c r="AF55" s="354"/>
      <c r="AG55" s="355">
        <f>SUM(AG49:AO54)</f>
        <v>577</v>
      </c>
      <c r="AH55" s="356"/>
      <c r="AI55" s="356"/>
      <c r="AJ55" s="356"/>
      <c r="AK55" s="356"/>
      <c r="AL55" s="356"/>
      <c r="AM55" s="356"/>
      <c r="AN55" s="356"/>
      <c r="AO55" s="357"/>
      <c r="AP55" s="355">
        <f>SUM(AP49:AX54)</f>
        <v>767</v>
      </c>
      <c r="AQ55" s="356"/>
      <c r="AR55" s="356"/>
      <c r="AS55" s="356"/>
      <c r="AT55" s="356"/>
      <c r="AU55" s="356"/>
      <c r="AV55" s="356"/>
      <c r="AW55" s="356"/>
      <c r="AX55" s="357"/>
    </row>
    <row r="56" spans="1:50" s="5" customFormat="1" ht="12.75">
      <c r="A56" s="316" t="s">
        <v>373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358"/>
      <c r="AC56" s="245" t="s">
        <v>22</v>
      </c>
      <c r="AD56" s="246"/>
      <c r="AE56" s="246"/>
      <c r="AF56" s="359"/>
      <c r="AG56" s="216"/>
      <c r="AH56" s="217"/>
      <c r="AI56" s="217"/>
      <c r="AJ56" s="217"/>
      <c r="AK56" s="217"/>
      <c r="AL56" s="217"/>
      <c r="AM56" s="217"/>
      <c r="AN56" s="217"/>
      <c r="AO56" s="218"/>
      <c r="AP56" s="216"/>
      <c r="AQ56" s="217"/>
      <c r="AR56" s="217"/>
      <c r="AS56" s="217"/>
      <c r="AT56" s="217"/>
      <c r="AU56" s="217"/>
      <c r="AV56" s="217"/>
      <c r="AW56" s="217"/>
      <c r="AX56" s="218"/>
    </row>
    <row r="57" spans="1:50" s="5" customFormat="1" ht="12.75">
      <c r="A57" s="166" t="s">
        <v>374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8"/>
      <c r="AC57" s="317"/>
      <c r="AD57" s="318"/>
      <c r="AE57" s="318"/>
      <c r="AF57" s="318"/>
      <c r="AG57" s="198">
        <v>0</v>
      </c>
      <c r="AH57" s="199"/>
      <c r="AI57" s="199"/>
      <c r="AJ57" s="199"/>
      <c r="AK57" s="199"/>
      <c r="AL57" s="199"/>
      <c r="AM57" s="199"/>
      <c r="AN57" s="199"/>
      <c r="AO57" s="200"/>
      <c r="AP57" s="198">
        <v>0</v>
      </c>
      <c r="AQ57" s="199"/>
      <c r="AR57" s="199"/>
      <c r="AS57" s="199"/>
      <c r="AT57" s="199"/>
      <c r="AU57" s="199"/>
      <c r="AV57" s="199"/>
      <c r="AW57" s="199"/>
      <c r="AX57" s="200"/>
    </row>
    <row r="58" spans="1:50" s="5" customFormat="1" ht="12.75">
      <c r="A58" s="360" t="s">
        <v>375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44"/>
      <c r="AC58" s="327" t="s">
        <v>376</v>
      </c>
      <c r="AD58" s="328"/>
      <c r="AE58" s="328"/>
      <c r="AF58" s="328"/>
      <c r="AG58" s="201"/>
      <c r="AH58" s="202"/>
      <c r="AI58" s="202"/>
      <c r="AJ58" s="202"/>
      <c r="AK58" s="202"/>
      <c r="AL58" s="202"/>
      <c r="AM58" s="202"/>
      <c r="AN58" s="202"/>
      <c r="AO58" s="203"/>
      <c r="AP58" s="201"/>
      <c r="AQ58" s="202"/>
      <c r="AR58" s="202"/>
      <c r="AS58" s="202"/>
      <c r="AT58" s="202"/>
      <c r="AU58" s="202"/>
      <c r="AV58" s="202"/>
      <c r="AW58" s="202"/>
      <c r="AX58" s="203"/>
    </row>
    <row r="59" spans="1:50" s="5" customFormat="1" ht="15.75" customHeight="1">
      <c r="A59" s="147" t="s">
        <v>377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8"/>
      <c r="AC59" s="174" t="s">
        <v>378</v>
      </c>
      <c r="AD59" s="175"/>
      <c r="AE59" s="175"/>
      <c r="AF59" s="175"/>
      <c r="AG59" s="193">
        <v>0</v>
      </c>
      <c r="AH59" s="193"/>
      <c r="AI59" s="193"/>
      <c r="AJ59" s="193"/>
      <c r="AK59" s="193"/>
      <c r="AL59" s="193"/>
      <c r="AM59" s="193"/>
      <c r="AN59" s="193"/>
      <c r="AO59" s="193"/>
      <c r="AP59" s="193">
        <v>0</v>
      </c>
      <c r="AQ59" s="193"/>
      <c r="AR59" s="193"/>
      <c r="AS59" s="193"/>
      <c r="AT59" s="193"/>
      <c r="AU59" s="193"/>
      <c r="AV59" s="193"/>
      <c r="AW59" s="193"/>
      <c r="AX59" s="193"/>
    </row>
    <row r="60" spans="1:50" s="5" customFormat="1" ht="15.75" customHeight="1" thickBot="1">
      <c r="A60" s="147" t="s">
        <v>379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8"/>
      <c r="AC60" s="361" t="s">
        <v>380</v>
      </c>
      <c r="AD60" s="362"/>
      <c r="AE60" s="362"/>
      <c r="AF60" s="362"/>
      <c r="AG60" s="193">
        <v>0</v>
      </c>
      <c r="AH60" s="193"/>
      <c r="AI60" s="193"/>
      <c r="AJ60" s="193"/>
      <c r="AK60" s="193"/>
      <c r="AL60" s="193"/>
      <c r="AM60" s="193"/>
      <c r="AN60" s="193"/>
      <c r="AO60" s="193"/>
      <c r="AP60" s="193">
        <v>0</v>
      </c>
      <c r="AQ60" s="193"/>
      <c r="AR60" s="193"/>
      <c r="AS60" s="193"/>
      <c r="AT60" s="193"/>
      <c r="AU60" s="193"/>
      <c r="AV60" s="193"/>
      <c r="AW60" s="193"/>
      <c r="AX60" s="193"/>
    </row>
    <row r="61" ht="11.25">
      <c r="AX61" s="11" t="s">
        <v>381</v>
      </c>
    </row>
    <row r="62" spans="1:50" s="363" customFormat="1" ht="15">
      <c r="A62" s="131" t="s">
        <v>382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</row>
    <row r="63" spans="1:50" s="365" customFormat="1" ht="4.5" customHeight="1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</row>
    <row r="64" spans="1:50" s="10" customFormat="1" ht="12">
      <c r="A64" s="366" t="s">
        <v>330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8"/>
      <c r="W64" s="139" t="s">
        <v>383</v>
      </c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 t="s">
        <v>384</v>
      </c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</row>
    <row r="65" spans="1:50" s="10" customFormat="1" ht="12">
      <c r="A65" s="369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1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 t="s">
        <v>385</v>
      </c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</row>
    <row r="66" spans="1:50" s="10" customFormat="1" ht="12">
      <c r="A66" s="140" t="s">
        <v>333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 t="s">
        <v>334</v>
      </c>
      <c r="U66" s="140"/>
      <c r="V66" s="140"/>
      <c r="W66" s="372" t="s">
        <v>386</v>
      </c>
      <c r="X66" s="372"/>
      <c r="Y66" s="372"/>
      <c r="Z66" s="372"/>
      <c r="AA66" s="372"/>
      <c r="AB66" s="372"/>
      <c r="AC66" s="372"/>
      <c r="AD66" s="372" t="s">
        <v>387</v>
      </c>
      <c r="AE66" s="372"/>
      <c r="AF66" s="372"/>
      <c r="AG66" s="372"/>
      <c r="AH66" s="372"/>
      <c r="AI66" s="372"/>
      <c r="AJ66" s="372"/>
      <c r="AK66" s="372" t="s">
        <v>386</v>
      </c>
      <c r="AL66" s="372"/>
      <c r="AM66" s="372"/>
      <c r="AN66" s="372"/>
      <c r="AO66" s="372"/>
      <c r="AP66" s="372"/>
      <c r="AQ66" s="372"/>
      <c r="AR66" s="372" t="s">
        <v>387</v>
      </c>
      <c r="AS66" s="372"/>
      <c r="AT66" s="372"/>
      <c r="AU66" s="372"/>
      <c r="AV66" s="372"/>
      <c r="AW66" s="372"/>
      <c r="AX66" s="372"/>
    </row>
    <row r="67" spans="1:50" s="10" customFormat="1" ht="12.75" thickBot="1">
      <c r="A67" s="139">
        <v>1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>
        <v>2</v>
      </c>
      <c r="U67" s="139"/>
      <c r="V67" s="139"/>
      <c r="W67" s="139">
        <v>3</v>
      </c>
      <c r="X67" s="139"/>
      <c r="Y67" s="139"/>
      <c r="Z67" s="139"/>
      <c r="AA67" s="139"/>
      <c r="AB67" s="139"/>
      <c r="AC67" s="139"/>
      <c r="AD67" s="139">
        <v>4</v>
      </c>
      <c r="AE67" s="139"/>
      <c r="AF67" s="139"/>
      <c r="AG67" s="139"/>
      <c r="AH67" s="139"/>
      <c r="AI67" s="139"/>
      <c r="AJ67" s="139"/>
      <c r="AK67" s="139">
        <v>5</v>
      </c>
      <c r="AL67" s="139"/>
      <c r="AM67" s="139"/>
      <c r="AN67" s="139"/>
      <c r="AO67" s="139"/>
      <c r="AP67" s="139"/>
      <c r="AQ67" s="139"/>
      <c r="AR67" s="139">
        <v>6</v>
      </c>
      <c r="AS67" s="139"/>
      <c r="AT67" s="139"/>
      <c r="AU67" s="139"/>
      <c r="AV67" s="139"/>
      <c r="AW67" s="139"/>
      <c r="AX67" s="139"/>
    </row>
    <row r="68" spans="1:50" s="5" customFormat="1" ht="12.75">
      <c r="A68" s="373" t="s">
        <v>388</v>
      </c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5"/>
      <c r="T68" s="181"/>
      <c r="U68" s="182"/>
      <c r="V68" s="183"/>
      <c r="W68" s="376">
        <v>0</v>
      </c>
      <c r="X68" s="376"/>
      <c r="Y68" s="376"/>
      <c r="Z68" s="376"/>
      <c r="AA68" s="376"/>
      <c r="AB68" s="376"/>
      <c r="AC68" s="376"/>
      <c r="AD68" s="376">
        <v>0</v>
      </c>
      <c r="AE68" s="376"/>
      <c r="AF68" s="376"/>
      <c r="AG68" s="376"/>
      <c r="AH68" s="376"/>
      <c r="AI68" s="376"/>
      <c r="AJ68" s="376"/>
      <c r="AK68" s="376">
        <v>0</v>
      </c>
      <c r="AL68" s="376"/>
      <c r="AM68" s="376"/>
      <c r="AN68" s="376"/>
      <c r="AO68" s="376"/>
      <c r="AP68" s="376"/>
      <c r="AQ68" s="376"/>
      <c r="AR68" s="376">
        <v>0</v>
      </c>
      <c r="AS68" s="376"/>
      <c r="AT68" s="376"/>
      <c r="AU68" s="376"/>
      <c r="AV68" s="376"/>
      <c r="AW68" s="376"/>
      <c r="AX68" s="376"/>
    </row>
    <row r="69" spans="1:50" s="5" customFormat="1" ht="12.75">
      <c r="A69" s="320" t="s">
        <v>389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2"/>
      <c r="T69" s="163"/>
      <c r="U69" s="164"/>
      <c r="V69" s="165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</row>
    <row r="70" spans="1:50" s="5" customFormat="1" ht="12.75">
      <c r="A70" s="320" t="s">
        <v>390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2"/>
      <c r="T70" s="163"/>
      <c r="U70" s="164"/>
      <c r="V70" s="165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</row>
    <row r="71" spans="1:50" s="5" customFormat="1" ht="12.75">
      <c r="A71" s="320" t="s">
        <v>391</v>
      </c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2"/>
      <c r="T71" s="163" t="s">
        <v>30</v>
      </c>
      <c r="U71" s="164"/>
      <c r="V71" s="165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</row>
    <row r="72" spans="1:50" s="5" customFormat="1" ht="15.75" customHeight="1">
      <c r="A72" s="377" t="s">
        <v>392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9"/>
      <c r="T72" s="190" t="s">
        <v>31</v>
      </c>
      <c r="U72" s="191"/>
      <c r="V72" s="192"/>
      <c r="W72" s="193">
        <v>0</v>
      </c>
      <c r="X72" s="193"/>
      <c r="Y72" s="193"/>
      <c r="Z72" s="193"/>
      <c r="AA72" s="193"/>
      <c r="AB72" s="193"/>
      <c r="AC72" s="193"/>
      <c r="AD72" s="193">
        <v>0</v>
      </c>
      <c r="AE72" s="193"/>
      <c r="AF72" s="193"/>
      <c r="AG72" s="193"/>
      <c r="AH72" s="193"/>
      <c r="AI72" s="193"/>
      <c r="AJ72" s="193"/>
      <c r="AK72" s="193">
        <v>0</v>
      </c>
      <c r="AL72" s="193"/>
      <c r="AM72" s="193"/>
      <c r="AN72" s="193"/>
      <c r="AO72" s="193"/>
      <c r="AP72" s="193"/>
      <c r="AQ72" s="193"/>
      <c r="AR72" s="193">
        <v>0</v>
      </c>
      <c r="AS72" s="193"/>
      <c r="AT72" s="193"/>
      <c r="AU72" s="193"/>
      <c r="AV72" s="193"/>
      <c r="AW72" s="193"/>
      <c r="AX72" s="193"/>
    </row>
    <row r="73" spans="1:50" s="5" customFormat="1" ht="12.75">
      <c r="A73" s="320" t="s">
        <v>393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2"/>
      <c r="T73" s="163"/>
      <c r="U73" s="164"/>
      <c r="V73" s="165"/>
      <c r="W73" s="323">
        <v>0</v>
      </c>
      <c r="X73" s="323"/>
      <c r="Y73" s="323"/>
      <c r="Z73" s="323"/>
      <c r="AA73" s="323"/>
      <c r="AB73" s="323"/>
      <c r="AC73" s="323"/>
      <c r="AD73" s="323">
        <v>0</v>
      </c>
      <c r="AE73" s="323"/>
      <c r="AF73" s="323"/>
      <c r="AG73" s="323"/>
      <c r="AH73" s="323"/>
      <c r="AI73" s="323"/>
      <c r="AJ73" s="323"/>
      <c r="AK73" s="323">
        <v>0</v>
      </c>
      <c r="AL73" s="323"/>
      <c r="AM73" s="323"/>
      <c r="AN73" s="323"/>
      <c r="AO73" s="323"/>
      <c r="AP73" s="323"/>
      <c r="AQ73" s="323"/>
      <c r="AR73" s="323">
        <v>0</v>
      </c>
      <c r="AS73" s="323"/>
      <c r="AT73" s="323"/>
      <c r="AU73" s="323"/>
      <c r="AV73" s="323"/>
      <c r="AW73" s="323"/>
      <c r="AX73" s="323"/>
    </row>
    <row r="74" spans="1:50" s="5" customFormat="1" ht="12.75">
      <c r="A74" s="320" t="s">
        <v>394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2"/>
      <c r="T74" s="163"/>
      <c r="U74" s="164"/>
      <c r="V74" s="165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</row>
    <row r="75" spans="1:50" s="5" customFormat="1" ht="12.75">
      <c r="A75" s="320" t="s">
        <v>395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2"/>
      <c r="T75" s="163" t="s">
        <v>32</v>
      </c>
      <c r="U75" s="164"/>
      <c r="V75" s="165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</row>
    <row r="76" spans="1:50" s="5" customFormat="1" ht="12.75">
      <c r="A76" s="373" t="s">
        <v>396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5"/>
      <c r="T76" s="187"/>
      <c r="U76" s="188"/>
      <c r="V76" s="189"/>
      <c r="W76" s="380">
        <v>0</v>
      </c>
      <c r="X76" s="380"/>
      <c r="Y76" s="380"/>
      <c r="Z76" s="380"/>
      <c r="AA76" s="380"/>
      <c r="AB76" s="380"/>
      <c r="AC76" s="380"/>
      <c r="AD76" s="380">
        <v>0</v>
      </c>
      <c r="AE76" s="380"/>
      <c r="AF76" s="380"/>
      <c r="AG76" s="380"/>
      <c r="AH76" s="380"/>
      <c r="AI76" s="380"/>
      <c r="AJ76" s="380"/>
      <c r="AK76" s="380">
        <v>0</v>
      </c>
      <c r="AL76" s="380"/>
      <c r="AM76" s="380"/>
      <c r="AN76" s="380"/>
      <c r="AO76" s="380"/>
      <c r="AP76" s="380"/>
      <c r="AQ76" s="380"/>
      <c r="AR76" s="380">
        <v>0</v>
      </c>
      <c r="AS76" s="380"/>
      <c r="AT76" s="380"/>
      <c r="AU76" s="380"/>
      <c r="AV76" s="380"/>
      <c r="AW76" s="380"/>
      <c r="AX76" s="380"/>
    </row>
    <row r="77" spans="1:50" s="5" customFormat="1" ht="12.75">
      <c r="A77" s="381" t="s">
        <v>397</v>
      </c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3"/>
      <c r="T77" s="184" t="s">
        <v>33</v>
      </c>
      <c r="U77" s="185"/>
      <c r="V77" s="186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</row>
    <row r="78" spans="1:50" s="5" customFormat="1" ht="15.75" customHeight="1">
      <c r="A78" s="320" t="s">
        <v>398</v>
      </c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2"/>
      <c r="T78" s="163" t="s">
        <v>34</v>
      </c>
      <c r="U78" s="164"/>
      <c r="V78" s="165"/>
      <c r="W78" s="385" t="s">
        <v>399</v>
      </c>
      <c r="X78" s="385"/>
      <c r="Y78" s="385"/>
      <c r="Z78" s="385"/>
      <c r="AA78" s="385"/>
      <c r="AB78" s="385"/>
      <c r="AC78" s="385"/>
      <c r="AD78" s="193">
        <v>0</v>
      </c>
      <c r="AE78" s="193"/>
      <c r="AF78" s="193"/>
      <c r="AG78" s="193"/>
      <c r="AH78" s="193"/>
      <c r="AI78" s="193"/>
      <c r="AJ78" s="193"/>
      <c r="AK78" s="385" t="s">
        <v>399</v>
      </c>
      <c r="AL78" s="385"/>
      <c r="AM78" s="385"/>
      <c r="AN78" s="385"/>
      <c r="AO78" s="385"/>
      <c r="AP78" s="385"/>
      <c r="AQ78" s="385"/>
      <c r="AR78" s="193">
        <v>0</v>
      </c>
      <c r="AS78" s="193"/>
      <c r="AT78" s="193"/>
      <c r="AU78" s="193"/>
      <c r="AV78" s="193"/>
      <c r="AW78" s="193"/>
      <c r="AX78" s="193"/>
    </row>
    <row r="79" spans="1:50" s="5" customFormat="1" ht="12.75">
      <c r="A79" s="373" t="s">
        <v>400</v>
      </c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5"/>
      <c r="T79" s="187"/>
      <c r="U79" s="188"/>
      <c r="V79" s="189"/>
      <c r="W79" s="323">
        <v>0</v>
      </c>
      <c r="X79" s="323"/>
      <c r="Y79" s="323"/>
      <c r="Z79" s="323"/>
      <c r="AA79" s="323"/>
      <c r="AB79" s="323"/>
      <c r="AC79" s="323"/>
      <c r="AD79" s="323">
        <v>0</v>
      </c>
      <c r="AE79" s="323"/>
      <c r="AF79" s="323"/>
      <c r="AG79" s="323"/>
      <c r="AH79" s="323"/>
      <c r="AI79" s="323"/>
      <c r="AJ79" s="323"/>
      <c r="AK79" s="323">
        <v>0</v>
      </c>
      <c r="AL79" s="323"/>
      <c r="AM79" s="323"/>
      <c r="AN79" s="323"/>
      <c r="AO79" s="323"/>
      <c r="AP79" s="323"/>
      <c r="AQ79" s="323"/>
      <c r="AR79" s="323">
        <v>0</v>
      </c>
      <c r="AS79" s="323"/>
      <c r="AT79" s="323"/>
      <c r="AU79" s="323"/>
      <c r="AV79" s="323"/>
      <c r="AW79" s="323"/>
      <c r="AX79" s="323"/>
    </row>
    <row r="80" spans="1:50" s="5" customFormat="1" ht="12.75">
      <c r="A80" s="320" t="s">
        <v>401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2"/>
      <c r="T80" s="163"/>
      <c r="U80" s="164"/>
      <c r="V80" s="165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</row>
    <row r="81" spans="1:50" s="5" customFormat="1" ht="12.75">
      <c r="A81" s="381" t="s">
        <v>402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3"/>
      <c r="T81" s="184" t="s">
        <v>35</v>
      </c>
      <c r="U81" s="185"/>
      <c r="V81" s="186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</row>
    <row r="82" spans="1:50" s="5" customFormat="1" ht="15.75" customHeight="1" thickBot="1">
      <c r="A82" s="386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8"/>
      <c r="T82" s="389" t="s">
        <v>36</v>
      </c>
      <c r="U82" s="390"/>
      <c r="V82" s="391"/>
      <c r="W82" s="193">
        <v>0</v>
      </c>
      <c r="X82" s="193"/>
      <c r="Y82" s="193"/>
      <c r="Z82" s="193"/>
      <c r="AA82" s="193"/>
      <c r="AB82" s="193"/>
      <c r="AC82" s="193"/>
      <c r="AD82" s="193">
        <v>0</v>
      </c>
      <c r="AE82" s="193"/>
      <c r="AF82" s="193"/>
      <c r="AG82" s="193"/>
      <c r="AH82" s="193"/>
      <c r="AI82" s="193"/>
      <c r="AJ82" s="193"/>
      <c r="AK82" s="193">
        <v>0</v>
      </c>
      <c r="AL82" s="193"/>
      <c r="AM82" s="193"/>
      <c r="AN82" s="193"/>
      <c r="AO82" s="193"/>
      <c r="AP82" s="193"/>
      <c r="AQ82" s="193"/>
      <c r="AR82" s="193">
        <v>0</v>
      </c>
      <c r="AS82" s="193"/>
      <c r="AT82" s="193"/>
      <c r="AU82" s="193"/>
      <c r="AV82" s="193"/>
      <c r="AW82" s="193"/>
      <c r="AX82" s="193"/>
    </row>
    <row r="83" s="7" customFormat="1" ht="12"/>
    <row r="84" s="7" customFormat="1" ht="12"/>
    <row r="85" spans="1:50" s="12" customFormat="1" ht="12.75" customHeight="1">
      <c r="A85" s="12" t="s">
        <v>65</v>
      </c>
      <c r="H85" s="70"/>
      <c r="I85" s="70"/>
      <c r="J85" s="70"/>
      <c r="K85" s="70"/>
      <c r="L85" s="70"/>
      <c r="M85" s="71"/>
      <c r="N85" s="103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85" s="103"/>
      <c r="P85" s="103"/>
      <c r="Q85" s="103"/>
      <c r="R85" s="103"/>
      <c r="S85" s="103"/>
      <c r="T85" s="103"/>
      <c r="U85" s="103"/>
      <c r="V85" s="103"/>
      <c r="W85" s="103"/>
      <c r="Z85" s="12" t="s">
        <v>66</v>
      </c>
      <c r="AI85" s="103"/>
      <c r="AJ85" s="103"/>
      <c r="AK85" s="103"/>
      <c r="AL85" s="103"/>
      <c r="AM85" s="103"/>
      <c r="AN85" s="71"/>
      <c r="AO85" s="103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</c>
      <c r="AP85" s="103"/>
      <c r="AQ85" s="103"/>
      <c r="AR85" s="103"/>
      <c r="AS85" s="103"/>
      <c r="AT85" s="103"/>
      <c r="AU85" s="103"/>
      <c r="AV85" s="103"/>
      <c r="AW85" s="103"/>
      <c r="AX85" s="103"/>
    </row>
    <row r="86" spans="8:50" s="13" customFormat="1" ht="9.75">
      <c r="H86" s="104" t="s">
        <v>67</v>
      </c>
      <c r="I86" s="104"/>
      <c r="J86" s="104"/>
      <c r="K86" s="104"/>
      <c r="L86" s="104"/>
      <c r="N86" s="104" t="s">
        <v>68</v>
      </c>
      <c r="O86" s="104"/>
      <c r="P86" s="104"/>
      <c r="Q86" s="104"/>
      <c r="R86" s="104"/>
      <c r="S86" s="104"/>
      <c r="T86" s="104"/>
      <c r="U86" s="104"/>
      <c r="V86" s="104"/>
      <c r="W86" s="104"/>
      <c r="AI86" s="104" t="s">
        <v>67</v>
      </c>
      <c r="AJ86" s="104"/>
      <c r="AK86" s="104"/>
      <c r="AL86" s="104"/>
      <c r="AM86" s="104"/>
      <c r="AO86" s="104" t="s">
        <v>68</v>
      </c>
      <c r="AP86" s="104"/>
      <c r="AQ86" s="104"/>
      <c r="AR86" s="104"/>
      <c r="AS86" s="104"/>
      <c r="AT86" s="104"/>
      <c r="AU86" s="104"/>
      <c r="AV86" s="104"/>
      <c r="AW86" s="104"/>
      <c r="AX86" s="104"/>
    </row>
    <row r="87" s="14" customFormat="1" ht="6"/>
    <row r="88" spans="1:16" s="7" customFormat="1" ht="12">
      <c r="A88" s="9"/>
      <c r="B88" s="102">
        <f>дата_отчетности</f>
        <v>39861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5"/>
      <c r="P88" s="105"/>
    </row>
  </sheetData>
  <sheetProtection/>
  <mergeCells count="270">
    <mergeCell ref="B88:N88"/>
    <mergeCell ref="O88:P88"/>
    <mergeCell ref="N85:W85"/>
    <mergeCell ref="AI85:AM85"/>
    <mergeCell ref="AO85:AX85"/>
    <mergeCell ref="H86:L86"/>
    <mergeCell ref="N86:W86"/>
    <mergeCell ref="AI86:AM86"/>
    <mergeCell ref="AO86:AX86"/>
    <mergeCell ref="A82:S82"/>
    <mergeCell ref="T82:V82"/>
    <mergeCell ref="W82:AC82"/>
    <mergeCell ref="AD82:AJ82"/>
    <mergeCell ref="AK82:AQ82"/>
    <mergeCell ref="AR82:AX82"/>
    <mergeCell ref="A79:S79"/>
    <mergeCell ref="T79:V79"/>
    <mergeCell ref="W79:AC81"/>
    <mergeCell ref="AD79:AJ81"/>
    <mergeCell ref="AK79:AQ81"/>
    <mergeCell ref="AR79:AX81"/>
    <mergeCell ref="A80:S80"/>
    <mergeCell ref="T80:V80"/>
    <mergeCell ref="A81:S81"/>
    <mergeCell ref="T81:V81"/>
    <mergeCell ref="AK76:AQ77"/>
    <mergeCell ref="AR76:AX77"/>
    <mergeCell ref="A77:S77"/>
    <mergeCell ref="T77:V77"/>
    <mergeCell ref="A78:S78"/>
    <mergeCell ref="T78:V78"/>
    <mergeCell ref="W78:AC78"/>
    <mergeCell ref="AD78:AJ78"/>
    <mergeCell ref="AK78:AQ78"/>
    <mergeCell ref="AR78:AX78"/>
    <mergeCell ref="A75:S75"/>
    <mergeCell ref="T75:V75"/>
    <mergeCell ref="A76:S76"/>
    <mergeCell ref="T76:V76"/>
    <mergeCell ref="W76:AC77"/>
    <mergeCell ref="AD76:AJ77"/>
    <mergeCell ref="AK72:AQ72"/>
    <mergeCell ref="AR72:AX72"/>
    <mergeCell ref="A73:S73"/>
    <mergeCell ref="T73:V73"/>
    <mergeCell ref="W73:AC75"/>
    <mergeCell ref="AD73:AJ75"/>
    <mergeCell ref="AK73:AQ75"/>
    <mergeCell ref="AR73:AX75"/>
    <mergeCell ref="A74:S74"/>
    <mergeCell ref="T74:V74"/>
    <mergeCell ref="A71:S71"/>
    <mergeCell ref="T71:V71"/>
    <mergeCell ref="A72:S72"/>
    <mergeCell ref="T72:V72"/>
    <mergeCell ref="W72:AC72"/>
    <mergeCell ref="AD72:AJ72"/>
    <mergeCell ref="A68:S68"/>
    <mergeCell ref="T68:V68"/>
    <mergeCell ref="W68:AC71"/>
    <mergeCell ref="AD68:AJ71"/>
    <mergeCell ref="AK68:AQ71"/>
    <mergeCell ref="AR68:AX71"/>
    <mergeCell ref="A69:S69"/>
    <mergeCell ref="T69:V69"/>
    <mergeCell ref="A70:S70"/>
    <mergeCell ref="T70:V70"/>
    <mergeCell ref="A67:S67"/>
    <mergeCell ref="T67:V67"/>
    <mergeCell ref="W67:AC67"/>
    <mergeCell ref="AD67:AJ67"/>
    <mergeCell ref="AK67:AQ67"/>
    <mergeCell ref="AR67:AX67"/>
    <mergeCell ref="A66:S66"/>
    <mergeCell ref="T66:V66"/>
    <mergeCell ref="W66:AC66"/>
    <mergeCell ref="AD66:AJ66"/>
    <mergeCell ref="AK66:AQ66"/>
    <mergeCell ref="AR66:AX66"/>
    <mergeCell ref="A62:AX62"/>
    <mergeCell ref="A64:V64"/>
    <mergeCell ref="W64:AJ64"/>
    <mergeCell ref="AK64:AX64"/>
    <mergeCell ref="A65:V65"/>
    <mergeCell ref="W65:AJ65"/>
    <mergeCell ref="AK65:AX65"/>
    <mergeCell ref="A59:AB59"/>
    <mergeCell ref="AC59:AF59"/>
    <mergeCell ref="AG59:AO59"/>
    <mergeCell ref="AP59:AX59"/>
    <mergeCell ref="A60:AB60"/>
    <mergeCell ref="AC60:AF60"/>
    <mergeCell ref="AG60:AO60"/>
    <mergeCell ref="AP60:AX60"/>
    <mergeCell ref="A57:AB57"/>
    <mergeCell ref="AC57:AF57"/>
    <mergeCell ref="AG57:AO58"/>
    <mergeCell ref="AP57:AX58"/>
    <mergeCell ref="A58:AB58"/>
    <mergeCell ref="AC58:AF58"/>
    <mergeCell ref="A54:AB54"/>
    <mergeCell ref="AC54:AF54"/>
    <mergeCell ref="AG54:AO54"/>
    <mergeCell ref="AP54:AX54"/>
    <mergeCell ref="A55:AB55"/>
    <mergeCell ref="AC55:AF55"/>
    <mergeCell ref="AG55:AO56"/>
    <mergeCell ref="AP55:AX56"/>
    <mergeCell ref="A56:AB56"/>
    <mergeCell ref="AC56:AF56"/>
    <mergeCell ref="A52:AB52"/>
    <mergeCell ref="AC52:AF52"/>
    <mergeCell ref="AG52:AO52"/>
    <mergeCell ref="AP52:AX52"/>
    <mergeCell ref="A53:AB53"/>
    <mergeCell ref="AC53:AF53"/>
    <mergeCell ref="AG53:AO53"/>
    <mergeCell ref="AP53:AX53"/>
    <mergeCell ref="A50:AB50"/>
    <mergeCell ref="AC50:AF50"/>
    <mergeCell ref="AG50:AO50"/>
    <mergeCell ref="AP50:AX50"/>
    <mergeCell ref="A51:AB51"/>
    <mergeCell ref="AC51:AF51"/>
    <mergeCell ref="AG51:AO51"/>
    <mergeCell ref="AP51:AX51"/>
    <mergeCell ref="A48:AB48"/>
    <mergeCell ref="AC48:AF48"/>
    <mergeCell ref="AG48:AO48"/>
    <mergeCell ref="AP48:AX48"/>
    <mergeCell ref="A49:AB49"/>
    <mergeCell ref="AC49:AF49"/>
    <mergeCell ref="AG49:AO49"/>
    <mergeCell ref="AP49:AX49"/>
    <mergeCell ref="A46:AB46"/>
    <mergeCell ref="AC46:AF46"/>
    <mergeCell ref="AG46:AO46"/>
    <mergeCell ref="AP46:AX46"/>
    <mergeCell ref="A47:AB47"/>
    <mergeCell ref="AC47:AF47"/>
    <mergeCell ref="AG47:AO47"/>
    <mergeCell ref="AP47:AX47"/>
    <mergeCell ref="A44:AB44"/>
    <mergeCell ref="AC44:AF44"/>
    <mergeCell ref="AG44:AO44"/>
    <mergeCell ref="AP44:AX44"/>
    <mergeCell ref="A45:AB45"/>
    <mergeCell ref="AC45:AF45"/>
    <mergeCell ref="AG45:AO45"/>
    <mergeCell ref="AP45:AX45"/>
    <mergeCell ref="A42:AB42"/>
    <mergeCell ref="AC42:AF42"/>
    <mergeCell ref="AG42:AO42"/>
    <mergeCell ref="AP42:AX42"/>
    <mergeCell ref="A43:AB43"/>
    <mergeCell ref="AC43:AF43"/>
    <mergeCell ref="AG43:AO43"/>
    <mergeCell ref="AP43:AX43"/>
    <mergeCell ref="A40:AB40"/>
    <mergeCell ref="AC40:AF40"/>
    <mergeCell ref="AG40:AO40"/>
    <mergeCell ref="AP40:AX40"/>
    <mergeCell ref="A41:AB41"/>
    <mergeCell ref="AC41:AF41"/>
    <mergeCell ref="AG41:AO41"/>
    <mergeCell ref="AP41:AX41"/>
    <mergeCell ref="A38:AB38"/>
    <mergeCell ref="AC38:AF38"/>
    <mergeCell ref="AG38:AO38"/>
    <mergeCell ref="AP38:AX38"/>
    <mergeCell ref="A39:AB39"/>
    <mergeCell ref="AC39:AF39"/>
    <mergeCell ref="AG39:AO39"/>
    <mergeCell ref="AP39:AX39"/>
    <mergeCell ref="A36:AB36"/>
    <mergeCell ref="AC36:AF36"/>
    <mergeCell ref="AG36:AO36"/>
    <mergeCell ref="AP36:AX36"/>
    <mergeCell ref="A37:AB37"/>
    <mergeCell ref="AC37:AF37"/>
    <mergeCell ref="AG37:AO37"/>
    <mergeCell ref="AP37:AX37"/>
    <mergeCell ref="A34:AB34"/>
    <mergeCell ref="AC34:AF34"/>
    <mergeCell ref="AG34:AO34"/>
    <mergeCell ref="AP34:AX34"/>
    <mergeCell ref="A35:AB35"/>
    <mergeCell ref="AC35:AF35"/>
    <mergeCell ref="AG35:AO35"/>
    <mergeCell ref="AP35:AX35"/>
    <mergeCell ref="A32:AB32"/>
    <mergeCell ref="AC32:AF32"/>
    <mergeCell ref="AG32:AO32"/>
    <mergeCell ref="AP32:AX32"/>
    <mergeCell ref="A33:AB33"/>
    <mergeCell ref="AC33:AF33"/>
    <mergeCell ref="AG33:AO33"/>
    <mergeCell ref="AP33:AX33"/>
    <mergeCell ref="A30:AB30"/>
    <mergeCell ref="AC30:AF30"/>
    <mergeCell ref="AG30:AO30"/>
    <mergeCell ref="AP30:AX30"/>
    <mergeCell ref="A31:AB31"/>
    <mergeCell ref="AC31:AF31"/>
    <mergeCell ref="AG31:AO31"/>
    <mergeCell ref="AP31:AX31"/>
    <mergeCell ref="A28:AB28"/>
    <mergeCell ref="AC28:AF28"/>
    <mergeCell ref="AG28:AO29"/>
    <mergeCell ref="AP28:AX29"/>
    <mergeCell ref="A29:AB29"/>
    <mergeCell ref="AC29:AF29"/>
    <mergeCell ref="A26:AB26"/>
    <mergeCell ref="AC26:AF26"/>
    <mergeCell ref="A27:AB27"/>
    <mergeCell ref="AC27:AF27"/>
    <mergeCell ref="AG27:AO27"/>
    <mergeCell ref="AP27:AX27"/>
    <mergeCell ref="A23:AB23"/>
    <mergeCell ref="AC23:AF23"/>
    <mergeCell ref="AG23:AO23"/>
    <mergeCell ref="AP23:AX23"/>
    <mergeCell ref="A24:AB24"/>
    <mergeCell ref="AC24:AF24"/>
    <mergeCell ref="AG24:AO26"/>
    <mergeCell ref="AP24:AX26"/>
    <mergeCell ref="A25:AB25"/>
    <mergeCell ref="AC25:AF25"/>
    <mergeCell ref="A21:AB21"/>
    <mergeCell ref="AC21:AF21"/>
    <mergeCell ref="AG21:AO21"/>
    <mergeCell ref="AP21:AX21"/>
    <mergeCell ref="A22:AB22"/>
    <mergeCell ref="AC22:AF22"/>
    <mergeCell ref="AG22:AO22"/>
    <mergeCell ref="AP22:AX22"/>
    <mergeCell ref="A19:AB19"/>
    <mergeCell ref="AC19:AF19"/>
    <mergeCell ref="AG19:AO19"/>
    <mergeCell ref="AP19:AX19"/>
    <mergeCell ref="A20:AB20"/>
    <mergeCell ref="AC20:AF20"/>
    <mergeCell ref="AG20:AO20"/>
    <mergeCell ref="AP20:AX20"/>
    <mergeCell ref="A15:I15"/>
    <mergeCell ref="J15:AB15"/>
    <mergeCell ref="AM15:AX15"/>
    <mergeCell ref="A18:AF18"/>
    <mergeCell ref="AG18:AO18"/>
    <mergeCell ref="AP18:AX18"/>
    <mergeCell ref="AM10:AX10"/>
    <mergeCell ref="J11:AF11"/>
    <mergeCell ref="AM11:AX12"/>
    <mergeCell ref="R12:AK12"/>
    <mergeCell ref="L13:AK13"/>
    <mergeCell ref="AM13:AR14"/>
    <mergeCell ref="AS13:AX14"/>
    <mergeCell ref="AM7:AX7"/>
    <mergeCell ref="AM8:AP8"/>
    <mergeCell ref="AQ8:AT8"/>
    <mergeCell ref="AU8:AX8"/>
    <mergeCell ref="H9:AF9"/>
    <mergeCell ref="AM9:AX9"/>
    <mergeCell ref="A1:T2"/>
    <mergeCell ref="AB3:AX4"/>
    <mergeCell ref="A5:AK5"/>
    <mergeCell ref="M6:U6"/>
    <mergeCell ref="X6:AG6"/>
    <mergeCell ref="AH6:AI6"/>
    <mergeCell ref="AM6:AX6"/>
  </mergeCells>
  <dataValidations count="6">
    <dataValidation type="decimal" allowBlank="1" showInputMessage="1" showErrorMessage="1" prompt="Для организаций применяющих ПБУ 18\02 значение в данную ячейку может вводиться как с плюсом так и с минусом.&#10;Для всех остальных организаций только с минусом." errorTitle="Ошибка ввода" error="Согласно правилам формирования отчета в электронном виде значение в эту  ячейку вводится с минусом (должно быть меньше нуля)." sqref="AG52:AX52">
      <formula1>-99999999999999</formula1>
      <formula2>999999999999999</formula2>
    </dataValidation>
    <dataValidation type="decimal" allowBlank="1" showInputMessage="1" showErrorMessage="1" prompt="Согласно правилам формирования отчета в электронном виде значение в эту  ячейку вводится с минусом." errorTitle="Ошибка ввода" error="Согласно правилам формирования отчета в электронном виде значение в эту  ячейку вводится с минусом (должно быть меньше нуля)." sqref="AG28:AX29 AG33:AX34 AG38:AX38 AG42:AX42 AG46:AX46">
      <formula1>-99999999999999</formula1>
      <formula2>0</formula2>
    </dataValidation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5:AX15">
      <formula1>"384,385"</formula1>
    </dataValidation>
    <dataValidation showInputMessage="1" showErrorMessage="1" sqref="J15:AB15"/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AQ55:AX60 AG53:AG60 AR78:AX82 W68:AX77 AD78:AJ82 W79:AC82 AK79:AQ82 AH53:AO53 AH55:AO60 AP53:AP60 AQ53:AX53 AG39:AX41 AG47:AX51 AG43:AX45 AG37:AX37 AG35:AX35 AG24:AX27 AG30:AX32">
      <formula1>-99999999999999</formula1>
      <formula2>999999999999999</formula2>
    </dataValidation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27:AB27 B47:AB47 A41:AB41 A43:AB43 A45:AB45 B53:AB53 A82:S82 A53:A54 A47:A48 A30:AB30 A31">
      <formula1>254</formula1>
    </dataValidation>
  </dataValidations>
  <printOptions/>
  <pageMargins left="0.7" right="0.7" top="0.75" bottom="0.75" header="0.3" footer="0.3"/>
  <pageSetup orientation="portrait" paperSize="9"/>
  <ignoredErrors>
    <ignoredError sqref="AC26 AC29 AC32:AC35 T81:T82 T77:T78 T75 T71:T72 AC37:AC40 AC42 AC49:AC52 AC56 AC58:AC60 AM7" numberStoredAsText="1"/>
    <ignoredError sqref="M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Калуга 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(форма №1)</dc:title>
  <dc:subject/>
  <dc:creator>Николай федячкин</dc:creator>
  <cp:keywords/>
  <dc:description/>
  <cp:lastModifiedBy>ivanovdv</cp:lastModifiedBy>
  <cp:lastPrinted>2009-02-17T11:32:19Z</cp:lastPrinted>
  <dcterms:created xsi:type="dcterms:W3CDTF">2001-08-07T06:00:02Z</dcterms:created>
  <dcterms:modified xsi:type="dcterms:W3CDTF">2009-06-29T13:12:38Z</dcterms:modified>
  <cp:category/>
  <cp:version/>
  <cp:contentType/>
  <cp:contentStatus/>
</cp:coreProperties>
</file>